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e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G301" i="9"/>
  <c r="F301" i="9"/>
  <c r="H300" i="9"/>
  <c r="G300" i="9"/>
  <c r="E300" i="9" s="1"/>
  <c r="B300" i="9" s="1"/>
  <c r="F300" i="9"/>
  <c r="H299" i="9"/>
  <c r="E299" i="9" s="1"/>
  <c r="B299" i="9" s="1"/>
  <c r="G299" i="9"/>
  <c r="F299" i="9"/>
  <c r="H298" i="9"/>
  <c r="G298" i="9"/>
  <c r="E298" i="9" s="1"/>
  <c r="B298" i="9" s="1"/>
  <c r="F298" i="9"/>
  <c r="H297" i="9"/>
  <c r="E297" i="9" s="1"/>
  <c r="G297" i="9"/>
  <c r="F297" i="9"/>
  <c r="B297" i="9"/>
  <c r="H296" i="9"/>
  <c r="G296" i="9"/>
  <c r="F296" i="9"/>
  <c r="H295" i="9"/>
  <c r="E295" i="9" s="1"/>
  <c r="G295" i="9"/>
  <c r="F295" i="9"/>
  <c r="H294" i="9"/>
  <c r="G294" i="9"/>
  <c r="F294" i="9"/>
  <c r="H293" i="9"/>
  <c r="G293" i="9"/>
  <c r="F293" i="9"/>
  <c r="H292" i="9"/>
  <c r="G292" i="9"/>
  <c r="F292" i="9"/>
  <c r="E292" i="9"/>
  <c r="B292" i="9" s="1"/>
  <c r="F291" i="9"/>
  <c r="F290" i="9"/>
  <c r="H289" i="9"/>
  <c r="G289" i="9"/>
  <c r="E289" i="9" s="1"/>
  <c r="B289" i="9" s="1"/>
  <c r="F289" i="9"/>
  <c r="H288" i="9"/>
  <c r="G288" i="9"/>
  <c r="F288" i="9"/>
  <c r="H287" i="9"/>
  <c r="E287" i="9" s="1"/>
  <c r="G287" i="9"/>
  <c r="F287" i="9"/>
  <c r="H286" i="9"/>
  <c r="G286" i="9"/>
  <c r="F286" i="9"/>
  <c r="F285" i="9"/>
  <c r="H284" i="9"/>
  <c r="G284" i="9"/>
  <c r="E284" i="9" s="1"/>
  <c r="B284" i="9" s="1"/>
  <c r="F284" i="9"/>
  <c r="H283" i="9"/>
  <c r="G283" i="9"/>
  <c r="F283" i="9"/>
  <c r="H282" i="9"/>
  <c r="G282" i="9"/>
  <c r="F282" i="9"/>
  <c r="F281" i="9"/>
  <c r="F280" i="9"/>
  <c r="F279" i="9"/>
  <c r="F277" i="9" s="1"/>
  <c r="F278" i="9"/>
  <c r="F276" i="9"/>
  <c r="L275" i="9"/>
  <c r="F275" i="9" s="1"/>
  <c r="H275" i="9"/>
  <c r="F274" i="9"/>
  <c r="I273" i="9"/>
  <c r="H273" i="9"/>
  <c r="F273" i="9"/>
  <c r="E272" i="9"/>
  <c r="M271" i="9"/>
  <c r="L271" i="9"/>
  <c r="F271" i="9" s="1"/>
  <c r="E271" i="9"/>
  <c r="M270" i="9"/>
  <c r="L270" i="9"/>
  <c r="F270" i="9" s="1"/>
  <c r="B270" i="9" s="1"/>
  <c r="E270" i="9"/>
  <c r="M269" i="9"/>
  <c r="L269" i="9"/>
  <c r="F269" i="9" s="1"/>
  <c r="E269" i="9"/>
  <c r="B269" i="9" s="1"/>
  <c r="M268" i="9"/>
  <c r="L268" i="9"/>
  <c r="F268" i="9"/>
  <c r="E268" i="9"/>
  <c r="B268" i="9" s="1"/>
  <c r="M267" i="9"/>
  <c r="L267" i="9"/>
  <c r="F267" i="9" s="1"/>
  <c r="E267" i="9"/>
  <c r="B267" i="9" s="1"/>
  <c r="M266" i="9"/>
  <c r="L266" i="9"/>
  <c r="E266" i="9"/>
  <c r="M265" i="9"/>
  <c r="L265" i="9"/>
  <c r="F265" i="9" s="1"/>
  <c r="E265" i="9"/>
  <c r="M264" i="9"/>
  <c r="L264" i="9"/>
  <c r="F264" i="9"/>
  <c r="E264" i="9"/>
  <c r="M263" i="9"/>
  <c r="L263" i="9"/>
  <c r="F263" i="9" s="1"/>
  <c r="E263" i="9"/>
  <c r="M262" i="9"/>
  <c r="L262" i="9"/>
  <c r="F262" i="9" s="1"/>
  <c r="B262" i="9" s="1"/>
  <c r="E262" i="9"/>
  <c r="M261" i="9"/>
  <c r="L261" i="9"/>
  <c r="F261" i="9" s="1"/>
  <c r="E261" i="9"/>
  <c r="B261" i="9" s="1"/>
  <c r="M260" i="9"/>
  <c r="L260" i="9"/>
  <c r="F260" i="9"/>
  <c r="E260" i="9"/>
  <c r="B260" i="9" s="1"/>
  <c r="M259" i="9"/>
  <c r="L259" i="9"/>
  <c r="F259" i="9" s="1"/>
  <c r="B259" i="9" s="1"/>
  <c r="E259" i="9"/>
  <c r="M258" i="9"/>
  <c r="L258" i="9"/>
  <c r="E258" i="9"/>
  <c r="M257" i="9"/>
  <c r="F257" i="9" s="1"/>
  <c r="L257" i="9"/>
  <c r="E257" i="9"/>
  <c r="M256" i="9"/>
  <c r="L256" i="9"/>
  <c r="F256" i="9"/>
  <c r="E256" i="9"/>
  <c r="B256" i="9" s="1"/>
  <c r="M255" i="9"/>
  <c r="L255" i="9"/>
  <c r="F255" i="9" s="1"/>
  <c r="B255" i="9" s="1"/>
  <c r="E255" i="9"/>
  <c r="M254" i="9"/>
  <c r="L254" i="9"/>
  <c r="F254" i="9" s="1"/>
  <c r="B254" i="9" s="1"/>
  <c r="E254" i="9"/>
  <c r="M253" i="9"/>
  <c r="L253" i="9"/>
  <c r="F253" i="9" s="1"/>
  <c r="E253" i="9"/>
  <c r="B253" i="9" s="1"/>
  <c r="M252" i="9"/>
  <c r="L252" i="9"/>
  <c r="F252" i="9"/>
  <c r="E252" i="9"/>
  <c r="B252" i="9" s="1"/>
  <c r="M251" i="9"/>
  <c r="L251" i="9"/>
  <c r="F251" i="9" s="1"/>
  <c r="B251" i="9" s="1"/>
  <c r="E251" i="9"/>
  <c r="M250" i="9"/>
  <c r="L250" i="9"/>
  <c r="E250" i="9"/>
  <c r="M249" i="9"/>
  <c r="F249" i="9" s="1"/>
  <c r="L249" i="9"/>
  <c r="E249" i="9"/>
  <c r="M248" i="9"/>
  <c r="L248" i="9"/>
  <c r="F248" i="9"/>
  <c r="E248" i="9"/>
  <c r="B248" i="9" s="1"/>
  <c r="M247" i="9"/>
  <c r="L247" i="9"/>
  <c r="F247" i="9" s="1"/>
  <c r="B247" i="9" s="1"/>
  <c r="E247" i="9"/>
  <c r="M246" i="9"/>
  <c r="L246" i="9"/>
  <c r="F246" i="9" s="1"/>
  <c r="B246" i="9" s="1"/>
  <c r="E246" i="9"/>
  <c r="M245" i="9"/>
  <c r="L245" i="9"/>
  <c r="F245" i="9" s="1"/>
  <c r="E245" i="9"/>
  <c r="B245" i="9" s="1"/>
  <c r="M244" i="9"/>
  <c r="L244" i="9"/>
  <c r="F244" i="9"/>
  <c r="E244" i="9"/>
  <c r="B244" i="9" s="1"/>
  <c r="M243" i="9"/>
  <c r="L243" i="9"/>
  <c r="F243" i="9" s="1"/>
  <c r="B243" i="9" s="1"/>
  <c r="E243" i="9"/>
  <c r="M242" i="9"/>
  <c r="L242" i="9"/>
  <c r="E242" i="9"/>
  <c r="M241" i="9"/>
  <c r="L241" i="9"/>
  <c r="F241" i="9" s="1"/>
  <c r="E241" i="9"/>
  <c r="B241" i="9" s="1"/>
  <c r="M240" i="9"/>
  <c r="L240" i="9"/>
  <c r="F240" i="9"/>
  <c r="E240" i="9"/>
  <c r="B240" i="9" s="1"/>
  <c r="M239" i="9"/>
  <c r="L239" i="9"/>
  <c r="F239" i="9" s="1"/>
  <c r="B239" i="9" s="1"/>
  <c r="E239" i="9"/>
  <c r="M238" i="9"/>
  <c r="L238" i="9"/>
  <c r="E238" i="9"/>
  <c r="M237" i="9"/>
  <c r="F237" i="9" s="1"/>
  <c r="L237" i="9"/>
  <c r="E237" i="9"/>
  <c r="B237" i="9" s="1"/>
  <c r="M236" i="9"/>
  <c r="L236" i="9"/>
  <c r="F236" i="9"/>
  <c r="E236" i="9"/>
  <c r="B236" i="9" s="1"/>
  <c r="M235" i="9"/>
  <c r="L235" i="9"/>
  <c r="F235" i="9" s="1"/>
  <c r="B235" i="9" s="1"/>
  <c r="E235" i="9"/>
  <c r="M234" i="9"/>
  <c r="L234" i="9"/>
  <c r="E234" i="9"/>
  <c r="M233" i="9"/>
  <c r="L233" i="9"/>
  <c r="F233" i="9" s="1"/>
  <c r="E233" i="9"/>
  <c r="B233" i="9" s="1"/>
  <c r="M232" i="9"/>
  <c r="L232" i="9"/>
  <c r="F232" i="9"/>
  <c r="E232" i="9"/>
  <c r="B232" i="9" s="1"/>
  <c r="M231" i="9"/>
  <c r="L231" i="9"/>
  <c r="F231" i="9" s="1"/>
  <c r="E231" i="9"/>
  <c r="M230" i="9"/>
  <c r="L230" i="9"/>
  <c r="E230" i="9"/>
  <c r="M229" i="9"/>
  <c r="L229" i="9"/>
  <c r="F229" i="9" s="1"/>
  <c r="E229" i="9"/>
  <c r="B229" i="9" s="1"/>
  <c r="M228" i="9"/>
  <c r="L228" i="9"/>
  <c r="F228" i="9"/>
  <c r="E228" i="9"/>
  <c r="B228" i="9" s="1"/>
  <c r="M227" i="9"/>
  <c r="L227" i="9"/>
  <c r="F227" i="9" s="1"/>
  <c r="E227" i="9"/>
  <c r="M226" i="9"/>
  <c r="L226" i="9"/>
  <c r="E226" i="9"/>
  <c r="M225" i="9"/>
  <c r="L225" i="9"/>
  <c r="F225" i="9" s="1"/>
  <c r="E225" i="9"/>
  <c r="B225" i="9" s="1"/>
  <c r="M224" i="9"/>
  <c r="L224" i="9"/>
  <c r="F224" i="9"/>
  <c r="B224" i="9" s="1"/>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F216" i="9"/>
  <c r="E216" i="9"/>
  <c r="B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G129" i="9"/>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E111" i="9" s="1"/>
  <c r="F111" i="9"/>
  <c r="B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E101" i="9" s="1"/>
  <c r="B101" i="9" s="1"/>
  <c r="G101" i="9"/>
  <c r="F101" i="9"/>
  <c r="H100" i="9"/>
  <c r="G100" i="9"/>
  <c r="E100" i="9" s="1"/>
  <c r="B100" i="9" s="1"/>
  <c r="F100" i="9"/>
  <c r="H99" i="9"/>
  <c r="E99" i="9" s="1"/>
  <c r="B99" i="9" s="1"/>
  <c r="G99" i="9"/>
  <c r="F99" i="9"/>
  <c r="H98" i="9"/>
  <c r="G98" i="9"/>
  <c r="F98" i="9"/>
  <c r="E98" i="9"/>
  <c r="B98" i="9" s="1"/>
  <c r="H97" i="9"/>
  <c r="G97" i="9"/>
  <c r="F97" i="9"/>
  <c r="E97" i="9"/>
  <c r="H96" i="9"/>
  <c r="G96" i="9"/>
  <c r="E96" i="9" s="1"/>
  <c r="B96" i="9" s="1"/>
  <c r="F96" i="9"/>
  <c r="H95" i="9"/>
  <c r="G95" i="9"/>
  <c r="E95" i="9" s="1"/>
  <c r="F95" i="9"/>
  <c r="B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H88" i="9"/>
  <c r="G88" i="9"/>
  <c r="E88" i="9" s="1"/>
  <c r="B88" i="9" s="1"/>
  <c r="F88" i="9"/>
  <c r="H87" i="9"/>
  <c r="G87" i="9"/>
  <c r="F87" i="9"/>
  <c r="E87" i="9"/>
  <c r="B87" i="9" s="1"/>
  <c r="H86" i="9"/>
  <c r="E86" i="9" s="1"/>
  <c r="B86" i="9" s="1"/>
  <c r="G86" i="9"/>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G37" i="9"/>
  <c r="E37" i="9" s="1"/>
  <c r="B37" i="9" s="1"/>
  <c r="F37" i="9"/>
  <c r="H36" i="9"/>
  <c r="G36" i="9"/>
  <c r="E36" i="9" s="1"/>
  <c r="B36" i="9" s="1"/>
  <c r="F36" i="9"/>
  <c r="H35" i="9"/>
  <c r="E35" i="9" s="1"/>
  <c r="B35" i="9" s="1"/>
  <c r="G35" i="9"/>
  <c r="F35" i="9"/>
  <c r="H34" i="9"/>
  <c r="G34" i="9"/>
  <c r="F34" i="9"/>
  <c r="H33" i="9"/>
  <c r="G33" i="9"/>
  <c r="F33" i="9"/>
  <c r="H32" i="9"/>
  <c r="G32" i="9"/>
  <c r="E32" i="9" s="1"/>
  <c r="B32" i="9" s="1"/>
  <c r="F32" i="9"/>
  <c r="H31" i="9"/>
  <c r="E31" i="9" s="1"/>
  <c r="B31" i="9" s="1"/>
  <c r="G31" i="9"/>
  <c r="F31" i="9"/>
  <c r="H30" i="9"/>
  <c r="G30" i="9"/>
  <c r="F30" i="9"/>
  <c r="H29" i="9"/>
  <c r="G29" i="9"/>
  <c r="E29" i="9" s="1"/>
  <c r="B29" i="9" s="1"/>
  <c r="F29" i="9"/>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E275" i="9" s="1"/>
  <c r="I3" i="9"/>
  <c r="H3" i="9"/>
  <c r="G3" i="9"/>
  <c r="D101" i="8"/>
  <c r="I36" i="3" s="1"/>
  <c r="D95" i="8"/>
  <c r="D90" i="8"/>
  <c r="D85" i="8"/>
  <c r="D80" i="8"/>
  <c r="D75" i="8"/>
  <c r="D70" i="8"/>
  <c r="D65" i="8"/>
  <c r="D60" i="8"/>
  <c r="D55" i="8"/>
  <c r="D50" i="8"/>
  <c r="D44" i="8"/>
  <c r="D36" i="8"/>
  <c r="D26" i="8"/>
  <c r="D18" i="8"/>
  <c r="D8" i="8"/>
  <c r="E44" i="7"/>
  <c r="D44" i="7"/>
  <c r="E39" i="7"/>
  <c r="D39" i="7"/>
  <c r="D38" i="7"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E593" i="4"/>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E528" i="4" s="1"/>
  <c r="F527" i="4"/>
  <c r="F526" i="4"/>
  <c r="E525" i="4"/>
  <c r="D525" i="4"/>
  <c r="F525" i="4" s="1"/>
  <c r="F524" i="4"/>
  <c r="F523" i="4"/>
  <c r="E522" i="4"/>
  <c r="D522" i="4"/>
  <c r="F522" i="4" s="1"/>
  <c r="F521" i="4"/>
  <c r="F520" i="4"/>
  <c r="F519" i="4"/>
  <c r="E519" i="4"/>
  <c r="D519" i="4"/>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E478" i="4"/>
  <c r="D478" i="4"/>
  <c r="F478" i="4" s="1"/>
  <c r="F477" i="4"/>
  <c r="F476" i="4"/>
  <c r="F475" i="4"/>
  <c r="F474" i="4"/>
  <c r="F473" i="4"/>
  <c r="E473" i="4"/>
  <c r="D473" i="4"/>
  <c r="E472" i="4"/>
  <c r="D472" i="4"/>
  <c r="F472" i="4" s="1"/>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E635" i="4" s="1"/>
  <c r="D427" i="4"/>
  <c r="F427" i="4" s="1"/>
  <c r="F426" i="4"/>
  <c r="F425" i="4"/>
  <c r="F424" i="4"/>
  <c r="F423" i="4"/>
  <c r="E422" i="4"/>
  <c r="D422" i="4"/>
  <c r="F422" i="4" s="1"/>
  <c r="E418" i="4"/>
  <c r="D413" i="1" s="1"/>
  <c r="D418" i="4"/>
  <c r="E417" i="4"/>
  <c r="D417" i="4"/>
  <c r="E416" i="4"/>
  <c r="E643" i="4" s="1"/>
  <c r="D637" i="1" s="1"/>
  <c r="D416" i="4"/>
  <c r="D643" i="4" s="1"/>
  <c r="C637" i="1"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D259" i="4"/>
  <c r="F259" i="4" s="1"/>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C129" i="1" s="1"/>
  <c r="E133" i="4"/>
  <c r="F132" i="4"/>
  <c r="F131" i="4"/>
  <c r="F130" i="4"/>
  <c r="F129" i="4"/>
  <c r="E128" i="4"/>
  <c r="D128" i="4"/>
  <c r="D124" i="4" s="1"/>
  <c r="C120" i="1"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F74" i="4" s="1"/>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E50" i="4" s="1"/>
  <c r="D51" i="4"/>
  <c r="D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D2" i="1" s="1"/>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5" i="1"/>
  <c r="H1575" i="1" s="1"/>
  <c r="C1574" i="1"/>
  <c r="H1573" i="1"/>
  <c r="C1573" i="1"/>
  <c r="G1573" i="1" s="1"/>
  <c r="C1572" i="1"/>
  <c r="H1572" i="1" s="1"/>
  <c r="C1571" i="1"/>
  <c r="H1571" i="1" s="1"/>
  <c r="C1570" i="1"/>
  <c r="C1569" i="1"/>
  <c r="G1569" i="1" s="1"/>
  <c r="C1568" i="1"/>
  <c r="H1568" i="1" s="1"/>
  <c r="C1567" i="1"/>
  <c r="H1567" i="1" s="1"/>
  <c r="C1566" i="1"/>
  <c r="C1565" i="1"/>
  <c r="G1565" i="1" s="1"/>
  <c r="C1564" i="1"/>
  <c r="H1564" i="1" s="1"/>
  <c r="C1563" i="1"/>
  <c r="H1563" i="1" s="1"/>
  <c r="C1562" i="1"/>
  <c r="C1561" i="1"/>
  <c r="G1561" i="1" s="1"/>
  <c r="C1560" i="1"/>
  <c r="H1560" i="1" s="1"/>
  <c r="C1559" i="1"/>
  <c r="H1559" i="1" s="1"/>
  <c r="C1558" i="1"/>
  <c r="C1557" i="1"/>
  <c r="G1557" i="1" s="1"/>
  <c r="C1556" i="1"/>
  <c r="H1556" i="1" s="1"/>
  <c r="C1555" i="1"/>
  <c r="H1555" i="1" s="1"/>
  <c r="C1554" i="1"/>
  <c r="C1553" i="1"/>
  <c r="G1553" i="1" s="1"/>
  <c r="G1552" i="1"/>
  <c r="C1552" i="1"/>
  <c r="H1552" i="1" s="1"/>
  <c r="C1551" i="1"/>
  <c r="H1551" i="1" s="1"/>
  <c r="C1550" i="1"/>
  <c r="H1549" i="1"/>
  <c r="C1549" i="1"/>
  <c r="G1549" i="1" s="1"/>
  <c r="H1548" i="1"/>
  <c r="G1548" i="1"/>
  <c r="C1548" i="1"/>
  <c r="G1547" i="1"/>
  <c r="C1547" i="1"/>
  <c r="H1547" i="1" s="1"/>
  <c r="C1546" i="1"/>
  <c r="H1545" i="1"/>
  <c r="C1545" i="1"/>
  <c r="G1545" i="1" s="1"/>
  <c r="G1544" i="1"/>
  <c r="C1544" i="1"/>
  <c r="H1544" i="1" s="1"/>
  <c r="C1543" i="1"/>
  <c r="H1543" i="1" s="1"/>
  <c r="C1542" i="1"/>
  <c r="C1541" i="1"/>
  <c r="G1541" i="1" s="1"/>
  <c r="C1540" i="1"/>
  <c r="H1540" i="1" s="1"/>
  <c r="C1539" i="1"/>
  <c r="H1539" i="1" s="1"/>
  <c r="C1538" i="1"/>
  <c r="C1537" i="1"/>
  <c r="G1537" i="1" s="1"/>
  <c r="C1536" i="1"/>
  <c r="H1536" i="1" s="1"/>
  <c r="C1535" i="1"/>
  <c r="H1535" i="1" s="1"/>
  <c r="C1534" i="1"/>
  <c r="C1533" i="1"/>
  <c r="G1533" i="1" s="1"/>
  <c r="C1532" i="1"/>
  <c r="H1532" i="1" s="1"/>
  <c r="C1531" i="1"/>
  <c r="H1531" i="1" s="1"/>
  <c r="C1530" i="1"/>
  <c r="C1529" i="1"/>
  <c r="G1529" i="1" s="1"/>
  <c r="C1528" i="1"/>
  <c r="H1528" i="1" s="1"/>
  <c r="C1527" i="1"/>
  <c r="H1527" i="1" s="1"/>
  <c r="C1526" i="1"/>
  <c r="C1525" i="1"/>
  <c r="G1525" i="1" s="1"/>
  <c r="G1523" i="1"/>
  <c r="C1523" i="1"/>
  <c r="H1523" i="1" s="1"/>
  <c r="C1522" i="1"/>
  <c r="H1521" i="1"/>
  <c r="C1521" i="1"/>
  <c r="G1521" i="1" s="1"/>
  <c r="H1520" i="1"/>
  <c r="G1520" i="1"/>
  <c r="C1520" i="1"/>
  <c r="G1519" i="1"/>
  <c r="C1519" i="1"/>
  <c r="H1519" i="1" s="1"/>
  <c r="C1516" i="1"/>
  <c r="H1516" i="1" s="1"/>
  <c r="C1515" i="1"/>
  <c r="H1515" i="1" s="1"/>
  <c r="C1514" i="1"/>
  <c r="H1514" i="1" s="1"/>
  <c r="C1513" i="1"/>
  <c r="G1513" i="1" s="1"/>
  <c r="C1512" i="1"/>
  <c r="H1512" i="1" s="1"/>
  <c r="C1511" i="1"/>
  <c r="H1511" i="1" s="1"/>
  <c r="C1510" i="1"/>
  <c r="G1510" i="1" s="1"/>
  <c r="G1509" i="1"/>
  <c r="C1509" i="1"/>
  <c r="H1509" i="1" s="1"/>
  <c r="C1508" i="1"/>
  <c r="H1508" i="1" s="1"/>
  <c r="C1507" i="1"/>
  <c r="H1507" i="1" s="1"/>
  <c r="C1506" i="1"/>
  <c r="G1506" i="1" s="1"/>
  <c r="G1505" i="1"/>
  <c r="C1505" i="1"/>
  <c r="H1505" i="1" s="1"/>
  <c r="C1504" i="1"/>
  <c r="H1504" i="1" s="1"/>
  <c r="C1503" i="1"/>
  <c r="H1503" i="1" s="1"/>
  <c r="C1502" i="1"/>
  <c r="G1502" i="1" s="1"/>
  <c r="C1501" i="1"/>
  <c r="H1501" i="1" s="1"/>
  <c r="C1500" i="1"/>
  <c r="H1500" i="1" s="1"/>
  <c r="C1498" i="1"/>
  <c r="G1498" i="1" s="1"/>
  <c r="C1497" i="1"/>
  <c r="H1497" i="1" s="1"/>
  <c r="G1496" i="1"/>
  <c r="C1496" i="1"/>
  <c r="H1496" i="1" s="1"/>
  <c r="C1495" i="1"/>
  <c r="H1495" i="1" s="1"/>
  <c r="C1494" i="1"/>
  <c r="G1494" i="1" s="1"/>
  <c r="C1493" i="1"/>
  <c r="H1493" i="1" s="1"/>
  <c r="C1492" i="1"/>
  <c r="H1492" i="1" s="1"/>
  <c r="C1491" i="1"/>
  <c r="H1491" i="1" s="1"/>
  <c r="H1490" i="1"/>
  <c r="C1490" i="1"/>
  <c r="G1490" i="1" s="1"/>
  <c r="C1489" i="1"/>
  <c r="H1489" i="1" s="1"/>
  <c r="G1488" i="1"/>
  <c r="C1488" i="1"/>
  <c r="H1488" i="1" s="1"/>
  <c r="C1487" i="1"/>
  <c r="H1487" i="1" s="1"/>
  <c r="C1486" i="1"/>
  <c r="G1486" i="1" s="1"/>
  <c r="C1485" i="1"/>
  <c r="H1485" i="1" s="1"/>
  <c r="C1484" i="1"/>
  <c r="H1484" i="1" s="1"/>
  <c r="C1482" i="1"/>
  <c r="G1482" i="1" s="1"/>
  <c r="G1480" i="1"/>
  <c r="C1480" i="1"/>
  <c r="H1480" i="1" s="1"/>
  <c r="H1479" i="1"/>
  <c r="G1479" i="1"/>
  <c r="I1479" i="1" s="1"/>
  <c r="D1479" i="1"/>
  <c r="C1479" i="1"/>
  <c r="J1479" i="1" s="1"/>
  <c r="D1478" i="1"/>
  <c r="J1478" i="1" s="1"/>
  <c r="C1478" i="1"/>
  <c r="H1478" i="1" s="1"/>
  <c r="H1477" i="1"/>
  <c r="G1477" i="1"/>
  <c r="I1477" i="1" s="1"/>
  <c r="D1477" i="1"/>
  <c r="C1477" i="1"/>
  <c r="J1477" i="1" s="1"/>
  <c r="D1476" i="1"/>
  <c r="J1476" i="1" s="1"/>
  <c r="C1476" i="1"/>
  <c r="H1476" i="1" s="1"/>
  <c r="D1475" i="1"/>
  <c r="C1475" i="1"/>
  <c r="H1475" i="1" s="1"/>
  <c r="H1474" i="1"/>
  <c r="G1474" i="1"/>
  <c r="I1474" i="1" s="1"/>
  <c r="D1474" i="1"/>
  <c r="C1474" i="1"/>
  <c r="J1474" i="1" s="1"/>
  <c r="D1473" i="1"/>
  <c r="J1473" i="1" s="1"/>
  <c r="C1473" i="1"/>
  <c r="H1473" i="1" s="1"/>
  <c r="H1472" i="1"/>
  <c r="G1472" i="1"/>
  <c r="I1472" i="1" s="1"/>
  <c r="D1472" i="1"/>
  <c r="C1472" i="1"/>
  <c r="J1472" i="1" s="1"/>
  <c r="D1471" i="1"/>
  <c r="J1471" i="1" s="1"/>
  <c r="C1471" i="1"/>
  <c r="H1471" i="1" s="1"/>
  <c r="D1470" i="1"/>
  <c r="C1470" i="1"/>
  <c r="H1470" i="1" s="1"/>
  <c r="D1469" i="1"/>
  <c r="C1469" i="1"/>
  <c r="H1469" i="1" s="1"/>
  <c r="H1468" i="1"/>
  <c r="G1468" i="1"/>
  <c r="I1468" i="1" s="1"/>
  <c r="D1468" i="1"/>
  <c r="C1468" i="1"/>
  <c r="J1468" i="1" s="1"/>
  <c r="D1467" i="1"/>
  <c r="J1467" i="1" s="1"/>
  <c r="C1467" i="1"/>
  <c r="H1467" i="1" s="1"/>
  <c r="H1466" i="1"/>
  <c r="G1466" i="1"/>
  <c r="I1466" i="1" s="1"/>
  <c r="D1466" i="1"/>
  <c r="C1466" i="1"/>
  <c r="J1466" i="1" s="1"/>
  <c r="D1465" i="1"/>
  <c r="J1465" i="1" s="1"/>
  <c r="C1465" i="1"/>
  <c r="H1465" i="1" s="1"/>
  <c r="H1464" i="1"/>
  <c r="G1464" i="1"/>
  <c r="I1464" i="1" s="1"/>
  <c r="D1464" i="1"/>
  <c r="C1464" i="1"/>
  <c r="J1464" i="1" s="1"/>
  <c r="D1463" i="1"/>
  <c r="J1463" i="1" s="1"/>
  <c r="C1463" i="1"/>
  <c r="H1463" i="1" s="1"/>
  <c r="H1462" i="1"/>
  <c r="G1462" i="1"/>
  <c r="I1462" i="1" s="1"/>
  <c r="D1462" i="1"/>
  <c r="C1462" i="1"/>
  <c r="J1462" i="1" s="1"/>
  <c r="H1461" i="1"/>
  <c r="G1461" i="1"/>
  <c r="D1461" i="1"/>
  <c r="C1461" i="1"/>
  <c r="D1460" i="1"/>
  <c r="J1460" i="1" s="1"/>
  <c r="C1460" i="1"/>
  <c r="H1460" i="1" s="1"/>
  <c r="H1459" i="1"/>
  <c r="G1459" i="1"/>
  <c r="I1459" i="1" s="1"/>
  <c r="D1459" i="1"/>
  <c r="C1459" i="1"/>
  <c r="J1459" i="1" s="1"/>
  <c r="D1458" i="1"/>
  <c r="J1458" i="1" s="1"/>
  <c r="C1458" i="1"/>
  <c r="H1458" i="1" s="1"/>
  <c r="H1457" i="1"/>
  <c r="G1457" i="1"/>
  <c r="I1457" i="1" s="1"/>
  <c r="D1457" i="1"/>
  <c r="C1457" i="1"/>
  <c r="J1457" i="1" s="1"/>
  <c r="D1456" i="1"/>
  <c r="C1456" i="1"/>
  <c r="H1456" i="1" s="1"/>
  <c r="H1455" i="1"/>
  <c r="G1455" i="1"/>
  <c r="I1455" i="1" s="1"/>
  <c r="D1455" i="1"/>
  <c r="C1455" i="1"/>
  <c r="J1455" i="1" s="1"/>
  <c r="D1452" i="1"/>
  <c r="J1452" i="1" s="1"/>
  <c r="C1452" i="1"/>
  <c r="H1452" i="1" s="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I1447" i="1" s="1"/>
  <c r="D1447" i="1"/>
  <c r="C1447" i="1"/>
  <c r="J1447" i="1" s="1"/>
  <c r="D1446" i="1"/>
  <c r="C1446" i="1"/>
  <c r="D1445" i="1"/>
  <c r="G1445" i="1" s="1"/>
  <c r="C1445" i="1"/>
  <c r="J1445" i="1" s="1"/>
  <c r="H1444" i="1"/>
  <c r="D1444" i="1"/>
  <c r="C1444" i="1"/>
  <c r="G1444" i="1" s="1"/>
  <c r="D1443" i="1"/>
  <c r="G1443" i="1" s="1"/>
  <c r="C1443" i="1"/>
  <c r="H1443" i="1" s="1"/>
  <c r="H1442" i="1"/>
  <c r="D1442" i="1"/>
  <c r="C1442" i="1"/>
  <c r="G1442" i="1" s="1"/>
  <c r="I1442" i="1" s="1"/>
  <c r="J1441" i="1"/>
  <c r="D1441" i="1"/>
  <c r="G1441" i="1" s="1"/>
  <c r="C1441" i="1"/>
  <c r="H1441" i="1" s="1"/>
  <c r="H1440" i="1"/>
  <c r="D1440" i="1"/>
  <c r="C1440" i="1"/>
  <c r="G1440" i="1" s="1"/>
  <c r="D1439" i="1"/>
  <c r="G1439" i="1" s="1"/>
  <c r="C1439" i="1"/>
  <c r="H1439" i="1" s="1"/>
  <c r="D1438" i="1"/>
  <c r="G1438" i="1" s="1"/>
  <c r="C1438" i="1"/>
  <c r="H1438" i="1" s="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H1337" i="1" s="1"/>
  <c r="C1337" i="1"/>
  <c r="D1336" i="1"/>
  <c r="H1336" i="1" s="1"/>
  <c r="C1336" i="1"/>
  <c r="G1335" i="1"/>
  <c r="D1335" i="1"/>
  <c r="H1335" i="1" s="1"/>
  <c r="C1335" i="1"/>
  <c r="D1334" i="1"/>
  <c r="C1334" i="1"/>
  <c r="D1333" i="1"/>
  <c r="H1333" i="1" s="1"/>
  <c r="C1333" i="1"/>
  <c r="D1332" i="1"/>
  <c r="H1332" i="1" s="1"/>
  <c r="C1332" i="1"/>
  <c r="G1331" i="1"/>
  <c r="D1331" i="1"/>
  <c r="H1331" i="1" s="1"/>
  <c r="C1331" i="1"/>
  <c r="D1330" i="1"/>
  <c r="C1330" i="1"/>
  <c r="D1329" i="1"/>
  <c r="G1328" i="1"/>
  <c r="D1328" i="1"/>
  <c r="H1328" i="1" s="1"/>
  <c r="C1328" i="1"/>
  <c r="D1327" i="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H1175" i="1" s="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G1021" i="1"/>
  <c r="D1021" i="1"/>
  <c r="C1021" i="1"/>
  <c r="H1021" i="1" s="1"/>
  <c r="G1020" i="1"/>
  <c r="D1020" i="1"/>
  <c r="C1020" i="1"/>
  <c r="H1020" i="1" s="1"/>
  <c r="G1019" i="1"/>
  <c r="D1019" i="1"/>
  <c r="C1019" i="1"/>
  <c r="H1019" i="1" s="1"/>
  <c r="D1018" i="1"/>
  <c r="C1018" i="1"/>
  <c r="H1018" i="1" s="1"/>
  <c r="G1017" i="1"/>
  <c r="D1017" i="1"/>
  <c r="C1017" i="1"/>
  <c r="H1017" i="1" s="1"/>
  <c r="G1016" i="1"/>
  <c r="D1016" i="1"/>
  <c r="C1016" i="1"/>
  <c r="H1016" i="1" s="1"/>
  <c r="D1015" i="1"/>
  <c r="C1015" i="1"/>
  <c r="H1015" i="1" s="1"/>
  <c r="D1014" i="1"/>
  <c r="C1014" i="1"/>
  <c r="H1014" i="1" s="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C1006" i="1"/>
  <c r="H1006" i="1" s="1"/>
  <c r="G1005" i="1"/>
  <c r="D1005" i="1"/>
  <c r="C1005" i="1"/>
  <c r="H1005" i="1" s="1"/>
  <c r="D1004" i="1"/>
  <c r="C1004" i="1"/>
  <c r="H1004" i="1" s="1"/>
  <c r="D1003" i="1"/>
  <c r="C1003" i="1"/>
  <c r="H1003" i="1" s="1"/>
  <c r="D1002" i="1"/>
  <c r="C1002" i="1"/>
  <c r="H1002" i="1" s="1"/>
  <c r="G1001" i="1"/>
  <c r="D1001" i="1"/>
  <c r="C1001" i="1"/>
  <c r="H1001" i="1" s="1"/>
  <c r="D1000" i="1"/>
  <c r="C1000" i="1"/>
  <c r="H1000" i="1" s="1"/>
  <c r="D999" i="1"/>
  <c r="C999" i="1"/>
  <c r="H999" i="1" s="1"/>
  <c r="D998" i="1"/>
  <c r="C998" i="1"/>
  <c r="H998" i="1" s="1"/>
  <c r="D997" i="1"/>
  <c r="C997" i="1"/>
  <c r="D996" i="1"/>
  <c r="C996" i="1"/>
  <c r="H996" i="1" s="1"/>
  <c r="G995" i="1"/>
  <c r="D995" i="1"/>
  <c r="C995" i="1"/>
  <c r="H995" i="1" s="1"/>
  <c r="G994" i="1"/>
  <c r="D994" i="1"/>
  <c r="C994" i="1"/>
  <c r="H994" i="1" s="1"/>
  <c r="D993" i="1"/>
  <c r="C993" i="1"/>
  <c r="H993" i="1" s="1"/>
  <c r="G992" i="1"/>
  <c r="D992" i="1"/>
  <c r="C992" i="1"/>
  <c r="H992" i="1" s="1"/>
  <c r="G991" i="1"/>
  <c r="D991" i="1"/>
  <c r="C991" i="1"/>
  <c r="H991" i="1" s="1"/>
  <c r="G989" i="1"/>
  <c r="D989" i="1"/>
  <c r="C989" i="1"/>
  <c r="H989" i="1" s="1"/>
  <c r="D988" i="1"/>
  <c r="C988" i="1"/>
  <c r="H988" i="1" s="1"/>
  <c r="D987" i="1"/>
  <c r="C987" i="1"/>
  <c r="H987" i="1" s="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G718" i="1" s="1"/>
  <c r="H717" i="1"/>
  <c r="G717" i="1"/>
  <c r="D717" i="1"/>
  <c r="C717" i="1"/>
  <c r="H716" i="1"/>
  <c r="G716" i="1"/>
  <c r="D716" i="1"/>
  <c r="C716" i="1"/>
  <c r="D715" i="1"/>
  <c r="C715" i="1"/>
  <c r="H715" i="1" s="1"/>
  <c r="D714" i="1"/>
  <c r="C714" i="1"/>
  <c r="H714" i="1" s="1"/>
  <c r="D713" i="1"/>
  <c r="C713" i="1"/>
  <c r="H712" i="1"/>
  <c r="G712" i="1"/>
  <c r="D712" i="1"/>
  <c r="C712" i="1"/>
  <c r="D711" i="1"/>
  <c r="C711" i="1"/>
  <c r="D710" i="1"/>
  <c r="C710" i="1"/>
  <c r="D709" i="1"/>
  <c r="C709" i="1"/>
  <c r="H709" i="1" s="1"/>
  <c r="H708" i="1"/>
  <c r="G708" i="1"/>
  <c r="D708" i="1"/>
  <c r="C708" i="1"/>
  <c r="H707" i="1"/>
  <c r="G707" i="1"/>
  <c r="D707" i="1"/>
  <c r="C707" i="1"/>
  <c r="H706" i="1"/>
  <c r="G706" i="1"/>
  <c r="D706" i="1"/>
  <c r="C706" i="1"/>
  <c r="D705" i="1"/>
  <c r="C705" i="1"/>
  <c r="H705" i="1" s="1"/>
  <c r="H704" i="1"/>
  <c r="G704" i="1"/>
  <c r="D704" i="1"/>
  <c r="C704" i="1"/>
  <c r="H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C645" i="1"/>
  <c r="G644" i="1"/>
  <c r="D644" i="1"/>
  <c r="H644" i="1" s="1"/>
  <c r="C644" i="1"/>
  <c r="G643" i="1"/>
  <c r="D643" i="1"/>
  <c r="H643" i="1" s="1"/>
  <c r="C643" i="1"/>
  <c r="D642" i="1"/>
  <c r="H642" i="1" s="1"/>
  <c r="C642" i="1"/>
  <c r="D641" i="1"/>
  <c r="H641" i="1" s="1"/>
  <c r="C641" i="1"/>
  <c r="D632" i="1"/>
  <c r="H632" i="1" s="1"/>
  <c r="C632" i="1"/>
  <c r="D631" i="1"/>
  <c r="H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H412" i="1" s="1"/>
  <c r="C412" i="1"/>
  <c r="H406" i="1"/>
  <c r="G406" i="1"/>
  <c r="D406" i="1"/>
  <c r="C406" i="1"/>
  <c r="D405" i="1"/>
  <c r="H405" i="1" s="1"/>
  <c r="C405" i="1"/>
  <c r="G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D367" i="1"/>
  <c r="C367" i="1"/>
  <c r="H367" i="1" s="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G292" i="1"/>
  <c r="D292" i="1"/>
  <c r="H292" i="1" s="1"/>
  <c r="C292" i="1"/>
  <c r="D291" i="1"/>
  <c r="C291" i="1"/>
  <c r="D290" i="1"/>
  <c r="C290" i="1"/>
  <c r="G290" i="1" s="1"/>
  <c r="D289" i="1"/>
  <c r="H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C262" i="1"/>
  <c r="H261" i="1"/>
  <c r="G261" i="1"/>
  <c r="D261" i="1"/>
  <c r="C261" i="1"/>
  <c r="D260" i="1"/>
  <c r="C260" i="1"/>
  <c r="C259" i="1"/>
  <c r="H258" i="1"/>
  <c r="G258" i="1"/>
  <c r="D258" i="1"/>
  <c r="C258" i="1"/>
  <c r="H257" i="1"/>
  <c r="G257" i="1"/>
  <c r="D257" i="1"/>
  <c r="C257"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C188" i="1"/>
  <c r="D187" i="1"/>
  <c r="C187" i="1"/>
  <c r="H186" i="1"/>
  <c r="G186" i="1"/>
  <c r="D186" i="1"/>
  <c r="C186" i="1"/>
  <c r="D185" i="1"/>
  <c r="C185" i="1"/>
  <c r="D184" i="1"/>
  <c r="C184" i="1"/>
  <c r="H183" i="1"/>
  <c r="G183" i="1"/>
  <c r="D183" i="1"/>
  <c r="C183" i="1"/>
  <c r="D182" i="1"/>
  <c r="C182" i="1"/>
  <c r="D181" i="1"/>
  <c r="C181" i="1"/>
  <c r="D180" i="1"/>
  <c r="C180" i="1"/>
  <c r="G179" i="1"/>
  <c r="D179" i="1"/>
  <c r="C179" i="1"/>
  <c r="H178" i="1"/>
  <c r="G178" i="1"/>
  <c r="D178" i="1"/>
  <c r="C178" i="1"/>
  <c r="D177" i="1"/>
  <c r="C177" i="1"/>
  <c r="D176" i="1"/>
  <c r="C176" i="1"/>
  <c r="D175" i="1"/>
  <c r="C175" i="1"/>
  <c r="D174" i="1"/>
  <c r="C174" i="1"/>
  <c r="D173" i="1"/>
  <c r="C173" i="1"/>
  <c r="H172" i="1"/>
  <c r="G172" i="1"/>
  <c r="D172" i="1"/>
  <c r="C172" i="1"/>
  <c r="H171" i="1"/>
  <c r="G171" i="1"/>
  <c r="D171" i="1"/>
  <c r="C171" i="1"/>
  <c r="D170" i="1"/>
  <c r="C170" i="1"/>
  <c r="D169" i="1"/>
  <c r="C169" i="1"/>
  <c r="D168" i="1"/>
  <c r="C168" i="1"/>
  <c r="H167" i="1"/>
  <c r="G167" i="1"/>
  <c r="D167" i="1"/>
  <c r="C167" i="1"/>
  <c r="D166" i="1"/>
  <c r="C166" i="1"/>
  <c r="D165" i="1"/>
  <c r="C165" i="1"/>
  <c r="H164" i="1"/>
  <c r="G164" i="1"/>
  <c r="D164" i="1"/>
  <c r="C164" i="1"/>
  <c r="D163" i="1"/>
  <c r="C163" i="1"/>
  <c r="D162" i="1"/>
  <c r="C162" i="1"/>
  <c r="D161" i="1"/>
  <c r="C161" i="1"/>
  <c r="D160" i="1"/>
  <c r="C160" i="1"/>
  <c r="D158" i="1"/>
  <c r="C158" i="1"/>
  <c r="D157" i="1"/>
  <c r="C157" i="1"/>
  <c r="H156" i="1"/>
  <c r="G156" i="1"/>
  <c r="D156" i="1"/>
  <c r="C156" i="1"/>
  <c r="D155" i="1"/>
  <c r="C155" i="1"/>
  <c r="H154" i="1"/>
  <c r="G154" i="1"/>
  <c r="D154" i="1"/>
  <c r="C154" i="1"/>
  <c r="H153" i="1"/>
  <c r="G153" i="1"/>
  <c r="D153" i="1"/>
  <c r="C153"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D129" i="1"/>
  <c r="H128" i="1"/>
  <c r="G128" i="1"/>
  <c r="D128" i="1"/>
  <c r="C128" i="1"/>
  <c r="H127" i="1"/>
  <c r="G127" i="1"/>
  <c r="D127" i="1"/>
  <c r="C127" i="1"/>
  <c r="H126" i="1"/>
  <c r="G126" i="1"/>
  <c r="D126" i="1"/>
  <c r="C126" i="1"/>
  <c r="D125" i="1"/>
  <c r="C125"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2" i="1"/>
  <c r="G112" i="1"/>
  <c r="D112" i="1"/>
  <c r="C112" i="1"/>
  <c r="H111" i="1"/>
  <c r="G111" i="1"/>
  <c r="D111" i="1"/>
  <c r="C111" i="1"/>
  <c r="H110" i="1"/>
  <c r="G110" i="1"/>
  <c r="D110" i="1"/>
  <c r="C110" i="1"/>
  <c r="H109" i="1"/>
  <c r="G109" i="1"/>
  <c r="D109" i="1"/>
  <c r="C109" i="1"/>
  <c r="G108" i="1"/>
  <c r="D108" i="1"/>
  <c r="C108" i="1"/>
  <c r="H108" i="1" s="1"/>
  <c r="H107" i="1"/>
  <c r="G107" i="1"/>
  <c r="D107" i="1"/>
  <c r="C107" i="1"/>
  <c r="H106" i="1"/>
  <c r="G106" i="1"/>
  <c r="D106" i="1"/>
  <c r="C106" i="1"/>
  <c r="H105" i="1"/>
  <c r="G105" i="1"/>
  <c r="D105" i="1"/>
  <c r="C105" i="1"/>
  <c r="H104" i="1"/>
  <c r="G104" i="1"/>
  <c r="D104" i="1"/>
  <c r="C104" i="1"/>
  <c r="H103" i="1"/>
  <c r="G103" i="1"/>
  <c r="D103" i="1"/>
  <c r="C103" i="1"/>
  <c r="G102" i="1"/>
  <c r="D102" i="1"/>
  <c r="C102" i="1"/>
  <c r="H102"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C78" i="1"/>
  <c r="H77" i="1"/>
  <c r="G77" i="1"/>
  <c r="D77" i="1"/>
  <c r="C77" i="1"/>
  <c r="H76" i="1"/>
  <c r="G76" i="1"/>
  <c r="D76" i="1"/>
  <c r="C76" i="1"/>
  <c r="H75" i="1"/>
  <c r="G75" i="1"/>
  <c r="D75" i="1"/>
  <c r="C75" i="1"/>
  <c r="H74" i="1"/>
  <c r="G74" i="1"/>
  <c r="D74" i="1"/>
  <c r="C74" i="1"/>
  <c r="H73" i="1"/>
  <c r="G73" i="1"/>
  <c r="D73" i="1"/>
  <c r="C73" i="1"/>
  <c r="H72" i="1"/>
  <c r="G72" i="1"/>
  <c r="D72" i="1"/>
  <c r="C72" i="1"/>
  <c r="D71" i="1"/>
  <c r="C71" i="1"/>
  <c r="D70" i="1"/>
  <c r="C70" i="1"/>
  <c r="G70" i="1" s="1"/>
  <c r="H69" i="1"/>
  <c r="G69" i="1"/>
  <c r="D69" i="1"/>
  <c r="C69" i="1"/>
  <c r="H68" i="1"/>
  <c r="G68" i="1"/>
  <c r="D68" i="1"/>
  <c r="C68" i="1"/>
  <c r="H67" i="1"/>
  <c r="G67" i="1"/>
  <c r="D67" i="1"/>
  <c r="C67" i="1"/>
  <c r="H66" i="1"/>
  <c r="G66" i="1"/>
  <c r="D66" i="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576" i="1" l="1"/>
  <c r="H1576" i="1" s="1"/>
  <c r="H1577" i="1"/>
  <c r="H1506" i="1"/>
  <c r="G1500" i="1"/>
  <c r="G1492" i="1"/>
  <c r="G1484" i="1"/>
  <c r="H1482" i="1"/>
  <c r="I28" i="3"/>
  <c r="G632" i="1"/>
  <c r="G631" i="1"/>
  <c r="G647" i="1"/>
  <c r="B275" i="9"/>
  <c r="E23" i="9"/>
  <c r="B23" i="9" s="1"/>
  <c r="D411" i="1"/>
  <c r="E644" i="4"/>
  <c r="D638" i="1" s="1"/>
  <c r="G638" i="1" s="1"/>
  <c r="G412" i="1"/>
  <c r="D1453" i="1"/>
  <c r="D1454" i="1"/>
  <c r="H30" i="3"/>
  <c r="C1453" i="1"/>
  <c r="C1454" i="1"/>
  <c r="J1456" i="1"/>
  <c r="D5" i="7"/>
  <c r="H645" i="1"/>
  <c r="C411" i="1"/>
  <c r="D644" i="4"/>
  <c r="C638" i="1" s="1"/>
  <c r="E294" i="9"/>
  <c r="B294" i="9" s="1"/>
  <c r="E33" i="9"/>
  <c r="B33" i="9" s="1"/>
  <c r="E296" i="9"/>
  <c r="B296" i="9" s="1"/>
  <c r="H816" i="1"/>
  <c r="G816" i="1"/>
  <c r="H718" i="1"/>
  <c r="G715" i="1"/>
  <c r="G714" i="1"/>
  <c r="H713" i="1"/>
  <c r="G713" i="1"/>
  <c r="H711" i="1"/>
  <c r="G711" i="1"/>
  <c r="H710" i="1"/>
  <c r="G710" i="1"/>
  <c r="G709" i="1"/>
  <c r="G705" i="1"/>
  <c r="G703" i="1"/>
  <c r="G690" i="1"/>
  <c r="G687" i="1"/>
  <c r="G670" i="1"/>
  <c r="H668" i="1"/>
  <c r="G668" i="1"/>
  <c r="F652" i="4"/>
  <c r="G642" i="1"/>
  <c r="G645" i="1"/>
  <c r="G641" i="1"/>
  <c r="H378" i="1"/>
  <c r="H379" i="1"/>
  <c r="F383" i="4"/>
  <c r="G370" i="1"/>
  <c r="G367" i="1"/>
  <c r="H364" i="1"/>
  <c r="H365" i="1"/>
  <c r="E350" i="4"/>
  <c r="D345" i="1" s="1"/>
  <c r="G364" i="1"/>
  <c r="G365" i="1"/>
  <c r="F369" i="4"/>
  <c r="E407" i="4"/>
  <c r="D402" i="1" s="1"/>
  <c r="H291" i="1"/>
  <c r="G291" i="1"/>
  <c r="H290" i="1"/>
  <c r="H413" i="1"/>
  <c r="G413" i="1"/>
  <c r="F418" i="4"/>
  <c r="G289" i="1"/>
  <c r="F643" i="4"/>
  <c r="G637" i="1"/>
  <c r="G288" i="1"/>
  <c r="H637" i="1"/>
  <c r="F416" i="4"/>
  <c r="E273" i="9"/>
  <c r="B273" i="9" s="1"/>
  <c r="H638" i="1"/>
  <c r="F644" i="4"/>
  <c r="H260" i="1"/>
  <c r="H262" i="1"/>
  <c r="F264" i="4"/>
  <c r="G260" i="1"/>
  <c r="G262" i="1"/>
  <c r="H248" i="1"/>
  <c r="H256" i="1"/>
  <c r="E68" i="9"/>
  <c r="B68" i="9" s="1"/>
  <c r="H255" i="1"/>
  <c r="G248" i="1"/>
  <c r="G255" i="1"/>
  <c r="G256" i="1"/>
  <c r="H209" i="1"/>
  <c r="G209" i="1"/>
  <c r="G207" i="1"/>
  <c r="G206" i="1"/>
  <c r="H206" i="1"/>
  <c r="H207" i="1"/>
  <c r="F210" i="4"/>
  <c r="H191" i="1"/>
  <c r="G191" i="1"/>
  <c r="H190" i="1"/>
  <c r="G190" i="1"/>
  <c r="H189" i="1"/>
  <c r="G189" i="1"/>
  <c r="H188" i="1"/>
  <c r="G188" i="1"/>
  <c r="H187" i="1"/>
  <c r="G187" i="1"/>
  <c r="H184" i="1"/>
  <c r="H185" i="1"/>
  <c r="F188" i="4"/>
  <c r="E46" i="9"/>
  <c r="B46" i="9" s="1"/>
  <c r="G184" i="1"/>
  <c r="G185" i="1"/>
  <c r="H182" i="1"/>
  <c r="E45" i="9"/>
  <c r="B45" i="9" s="1"/>
  <c r="G182" i="1"/>
  <c r="F221" i="9"/>
  <c r="B221" i="9" s="1"/>
  <c r="H181" i="1"/>
  <c r="G181" i="1"/>
  <c r="F220" i="9"/>
  <c r="B220" i="9" s="1"/>
  <c r="H180" i="1"/>
  <c r="G180" i="1"/>
  <c r="E44" i="9"/>
  <c r="B44" i="9" s="1"/>
  <c r="H179" i="1"/>
  <c r="F219" i="9"/>
  <c r="B219" i="9" s="1"/>
  <c r="E43" i="9"/>
  <c r="B43" i="9" s="1"/>
  <c r="H177" i="1"/>
  <c r="G177" i="1"/>
  <c r="H176" i="1"/>
  <c r="G176" i="1"/>
  <c r="H175" i="1"/>
  <c r="G175" i="1"/>
  <c r="H173" i="1"/>
  <c r="H174" i="1"/>
  <c r="G173" i="1"/>
  <c r="G174" i="1"/>
  <c r="F177" i="4"/>
  <c r="H170" i="1"/>
  <c r="G170" i="1"/>
  <c r="H169" i="1"/>
  <c r="G169" i="1"/>
  <c r="H168" i="1"/>
  <c r="D163" i="4"/>
  <c r="C159" i="1" s="1"/>
  <c r="G168" i="1"/>
  <c r="H165" i="1"/>
  <c r="H166" i="1"/>
  <c r="F169" i="4"/>
  <c r="G165" i="1"/>
  <c r="G166" i="1"/>
  <c r="E163" i="4"/>
  <c r="D159" i="1" s="1"/>
  <c r="H163" i="1"/>
  <c r="G163" i="1"/>
  <c r="H162" i="1"/>
  <c r="G162" i="1"/>
  <c r="E41" i="9"/>
  <c r="B41" i="9" s="1"/>
  <c r="H161" i="1"/>
  <c r="H160" i="1"/>
  <c r="G160" i="1"/>
  <c r="G161" i="1"/>
  <c r="F164" i="4"/>
  <c r="H158" i="1"/>
  <c r="G158" i="1"/>
  <c r="H157" i="1"/>
  <c r="D152" i="4"/>
  <c r="C148" i="1" s="1"/>
  <c r="H155" i="1"/>
  <c r="G155" i="1"/>
  <c r="G157" i="1"/>
  <c r="F159" i="4"/>
  <c r="E152" i="4"/>
  <c r="D148" i="1" s="1"/>
  <c r="H148" i="1" s="1"/>
  <c r="E40" i="9"/>
  <c r="B40" i="9" s="1"/>
  <c r="H152" i="1"/>
  <c r="G152" i="1"/>
  <c r="H150" i="1"/>
  <c r="H149" i="1"/>
  <c r="F153" i="4"/>
  <c r="G149" i="1"/>
  <c r="G150" i="1"/>
  <c r="H132" i="1"/>
  <c r="G132" i="1"/>
  <c r="H130" i="1"/>
  <c r="F134" i="4"/>
  <c r="H129" i="1"/>
  <c r="H131" i="1"/>
  <c r="F133" i="4"/>
  <c r="G129" i="1"/>
  <c r="G130" i="1"/>
  <c r="G131" i="1"/>
  <c r="G120" i="1"/>
  <c r="G125" i="1"/>
  <c r="G124" i="1"/>
  <c r="H124" i="1"/>
  <c r="H125" i="1"/>
  <c r="F124" i="4"/>
  <c r="F128" i="4"/>
  <c r="G123" i="1"/>
  <c r="G121" i="1"/>
  <c r="H120" i="1"/>
  <c r="H121" i="1"/>
  <c r="H123" i="1"/>
  <c r="F125" i="4"/>
  <c r="E38" i="9"/>
  <c r="B38" i="9" s="1"/>
  <c r="H113" i="1"/>
  <c r="F217" i="9"/>
  <c r="B217" i="9" s="1"/>
  <c r="H79" i="1"/>
  <c r="H78" i="1"/>
  <c r="H81" i="1"/>
  <c r="F82" i="4"/>
  <c r="G78" i="1"/>
  <c r="G79" i="1"/>
  <c r="G81" i="1"/>
  <c r="H70" i="1"/>
  <c r="E34" i="9"/>
  <c r="B34" i="9" s="1"/>
  <c r="G46" i="1"/>
  <c r="H71" i="1"/>
  <c r="G71" i="1"/>
  <c r="E30" i="9"/>
  <c r="B30" i="9" s="1"/>
  <c r="H46" i="1"/>
  <c r="H64" i="1"/>
  <c r="H65" i="1"/>
  <c r="F50" i="4"/>
  <c r="F68" i="4"/>
  <c r="F259" i="5"/>
  <c r="E283" i="9"/>
  <c r="B283" i="9" s="1"/>
  <c r="E245" i="5"/>
  <c r="D1222" i="1" s="1"/>
  <c r="F250" i="5"/>
  <c r="E282" i="9"/>
  <c r="B282" i="9" s="1"/>
  <c r="F246" i="5"/>
  <c r="D245" i="5"/>
  <c r="D1215" i="1"/>
  <c r="F238" i="5"/>
  <c r="D237" i="5"/>
  <c r="F239" i="5"/>
  <c r="F170" i="5"/>
  <c r="F146" i="5"/>
  <c r="E288" i="9"/>
  <c r="B288" i="9" s="1"/>
  <c r="E286" i="9"/>
  <c r="B286" i="9" s="1"/>
  <c r="F56" i="5"/>
  <c r="G1018" i="1"/>
  <c r="G1015" i="1"/>
  <c r="F35" i="5"/>
  <c r="G1014" i="1"/>
  <c r="G1013" i="1"/>
  <c r="G1006" i="1"/>
  <c r="G1004" i="1"/>
  <c r="H997" i="1"/>
  <c r="G1003" i="1"/>
  <c r="G1002" i="1"/>
  <c r="G1000" i="1"/>
  <c r="E12" i="5"/>
  <c r="D990" i="1" s="1"/>
  <c r="G999" i="1"/>
  <c r="F19" i="5"/>
  <c r="G998" i="1"/>
  <c r="G997" i="1"/>
  <c r="G996" i="1"/>
  <c r="F13" i="5"/>
  <c r="G993" i="1"/>
  <c r="D12" i="5"/>
  <c r="G988" i="1"/>
  <c r="F8" i="5"/>
  <c r="G986" i="1"/>
  <c r="G987" i="1"/>
  <c r="G1580" i="1"/>
  <c r="G1579" i="1"/>
  <c r="G1576" i="1"/>
  <c r="G1575" i="1"/>
  <c r="G1572" i="1"/>
  <c r="G1571" i="1"/>
  <c r="H1569" i="1"/>
  <c r="G1568" i="1"/>
  <c r="G1567" i="1"/>
  <c r="H1565" i="1"/>
  <c r="G1564" i="1"/>
  <c r="G1563" i="1"/>
  <c r="G1560" i="1"/>
  <c r="H1561" i="1"/>
  <c r="G1559" i="1"/>
  <c r="H1557" i="1"/>
  <c r="G1556" i="1"/>
  <c r="G1555" i="1"/>
  <c r="H1553" i="1"/>
  <c r="G1551" i="1"/>
  <c r="G1543" i="1"/>
  <c r="G1540" i="1"/>
  <c r="H1541" i="1"/>
  <c r="G1539" i="1"/>
  <c r="H1537" i="1"/>
  <c r="G1536" i="1"/>
  <c r="G1535" i="1"/>
  <c r="H1533" i="1"/>
  <c r="G1532" i="1"/>
  <c r="G1531" i="1"/>
  <c r="H1529" i="1"/>
  <c r="G1528" i="1"/>
  <c r="G1527" i="1"/>
  <c r="H1525" i="1"/>
  <c r="D49" i="8"/>
  <c r="G1516" i="1"/>
  <c r="G1515" i="1"/>
  <c r="H1513" i="1"/>
  <c r="G1512" i="1"/>
  <c r="D24" i="8"/>
  <c r="C1499" i="1" s="1"/>
  <c r="H1499" i="1" s="1"/>
  <c r="H1510" i="1"/>
  <c r="G1508" i="1"/>
  <c r="G1504" i="1"/>
  <c r="H1502" i="1"/>
  <c r="G1501" i="1"/>
  <c r="H1498" i="1"/>
  <c r="G1497" i="1"/>
  <c r="D6" i="8"/>
  <c r="C1481" i="1" s="1"/>
  <c r="H1481" i="1" s="1"/>
  <c r="H1494" i="1"/>
  <c r="G1493" i="1"/>
  <c r="G1489" i="1"/>
  <c r="C1483" i="1"/>
  <c r="H1483" i="1" s="1"/>
  <c r="H1486" i="1"/>
  <c r="G1485" i="1"/>
  <c r="B215" i="9"/>
  <c r="E293" i="9"/>
  <c r="B293" i="9" s="1"/>
  <c r="E301" i="9"/>
  <c r="B301" i="9" s="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7" i="1"/>
  <c r="G1167" i="1"/>
  <c r="H1169" i="1"/>
  <c r="G1169" i="1"/>
  <c r="H1171" i="1"/>
  <c r="G1171" i="1"/>
  <c r="H1173" i="1"/>
  <c r="G1173"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334" i="1"/>
  <c r="G1334" i="1"/>
  <c r="G1424" i="1"/>
  <c r="H1424" i="1"/>
  <c r="G1426" i="1"/>
  <c r="H1426" i="1"/>
  <c r="G1428" i="1"/>
  <c r="H1428" i="1"/>
  <c r="G1430" i="1"/>
  <c r="H1430" i="1"/>
  <c r="G1432" i="1"/>
  <c r="H1432" i="1"/>
  <c r="G1434" i="1"/>
  <c r="H1434" i="1"/>
  <c r="H1022" i="1"/>
  <c r="H1048" i="1"/>
  <c r="G1048" i="1"/>
  <c r="H1050" i="1"/>
  <c r="G1050" i="1"/>
  <c r="H1052" i="1"/>
  <c r="G1052" i="1"/>
  <c r="H1054" i="1"/>
  <c r="G1054" i="1"/>
  <c r="H1056" i="1"/>
  <c r="G1056" i="1"/>
  <c r="H1058" i="1"/>
  <c r="G1058" i="1"/>
  <c r="H1060" i="1"/>
  <c r="G1060" i="1"/>
  <c r="H1062" i="1"/>
  <c r="G1062" i="1"/>
  <c r="H1064" i="1"/>
  <c r="G1064"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G1174" i="1"/>
  <c r="H1174" i="1"/>
  <c r="G1022" i="1"/>
  <c r="H1049" i="1"/>
  <c r="G1049" i="1"/>
  <c r="H1051" i="1"/>
  <c r="G1051" i="1"/>
  <c r="H1053" i="1"/>
  <c r="G1053" i="1"/>
  <c r="H1055" i="1"/>
  <c r="G1055" i="1"/>
  <c r="H1057" i="1"/>
  <c r="G1057" i="1"/>
  <c r="H1059" i="1"/>
  <c r="G1059" i="1"/>
  <c r="H1061" i="1"/>
  <c r="G1061" i="1"/>
  <c r="H1063" i="1"/>
  <c r="G1063" i="1"/>
  <c r="H1327" i="1"/>
  <c r="G1327" i="1"/>
  <c r="H1338" i="1"/>
  <c r="G1338" i="1"/>
  <c r="J1446" i="1"/>
  <c r="H1446" i="1"/>
  <c r="G1446" i="1"/>
  <c r="I1446" i="1" s="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G1175" i="1"/>
  <c r="H1330" i="1"/>
  <c r="G1330"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08" i="1"/>
  <c r="H1408" i="1"/>
  <c r="G1410" i="1"/>
  <c r="H1410" i="1"/>
  <c r="G1412" i="1"/>
  <c r="H1412" i="1"/>
  <c r="G1414" i="1"/>
  <c r="H1414" i="1"/>
  <c r="G1416" i="1"/>
  <c r="H1416" i="1"/>
  <c r="G1418" i="1"/>
  <c r="H1418" i="1"/>
  <c r="G1420" i="1"/>
  <c r="H1420" i="1"/>
  <c r="G1422" i="1"/>
  <c r="H1422" i="1"/>
  <c r="G1437" i="1"/>
  <c r="H1437" i="1"/>
  <c r="I1439" i="1"/>
  <c r="I1443"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33" i="1"/>
  <c r="G1337" i="1"/>
  <c r="G1425" i="1"/>
  <c r="H1425" i="1"/>
  <c r="G1427" i="1"/>
  <c r="H1427" i="1"/>
  <c r="G1429" i="1"/>
  <c r="H1429" i="1"/>
  <c r="G1431" i="1"/>
  <c r="H1431" i="1"/>
  <c r="G1433" i="1"/>
  <c r="H1433" i="1"/>
  <c r="J1439" i="1"/>
  <c r="J1443" i="1"/>
  <c r="G1332" i="1"/>
  <c r="G1336"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I1440" i="1"/>
  <c r="I1441" i="1"/>
  <c r="I1444" i="1"/>
  <c r="J1440" i="1"/>
  <c r="J1442" i="1"/>
  <c r="J1444" i="1"/>
  <c r="H1445" i="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G1483" i="1"/>
  <c r="G1487" i="1"/>
  <c r="G1491" i="1"/>
  <c r="G1495" i="1"/>
  <c r="G1499" i="1"/>
  <c r="G1503" i="1"/>
  <c r="G1507" i="1"/>
  <c r="G1511" i="1"/>
  <c r="G151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63" i="4"/>
  <c r="E408" i="4"/>
  <c r="D403" i="1" s="1"/>
  <c r="E636" i="4"/>
  <c r="D630" i="1" s="1"/>
  <c r="E412" i="4"/>
  <c r="I16" i="3"/>
  <c r="F51" i="4"/>
  <c r="F83" i="4"/>
  <c r="F107" i="4"/>
  <c r="D529" i="4"/>
  <c r="D593" i="4"/>
  <c r="E143" i="9"/>
  <c r="B143" i="9" s="1"/>
  <c r="D7" i="5"/>
  <c r="F78" i="5"/>
  <c r="E87" i="5"/>
  <c r="D1065" i="1" s="1"/>
  <c r="H1065" i="1" s="1"/>
  <c r="G308" i="9"/>
  <c r="E308" i="9" s="1"/>
  <c r="B308" i="9" s="1"/>
  <c r="F177" i="5"/>
  <c r="H21" i="9"/>
  <c r="G21" i="9"/>
  <c r="D196" i="4"/>
  <c r="E263" i="4"/>
  <c r="D259" i="1" s="1"/>
  <c r="D299" i="4"/>
  <c r="D351" i="4"/>
  <c r="F70" i="5"/>
  <c r="D69" i="5"/>
  <c r="E5" i="7"/>
  <c r="D7" i="4"/>
  <c r="D344" i="4"/>
  <c r="D396" i="4"/>
  <c r="D421" i="4"/>
  <c r="D515" i="4"/>
  <c r="D567" i="4"/>
  <c r="F603" i="4"/>
  <c r="F63" i="5"/>
  <c r="F152" i="4"/>
  <c r="D311" i="4"/>
  <c r="D363" i="4"/>
  <c r="F417" i="4"/>
  <c r="B121" i="9"/>
  <c r="B129" i="9"/>
  <c r="E176" i="5"/>
  <c r="B89" i="9"/>
  <c r="B105" i="9"/>
  <c r="E107" i="9"/>
  <c r="B107" i="9" s="1"/>
  <c r="B113" i="9"/>
  <c r="E119" i="9"/>
  <c r="B119" i="9" s="1"/>
  <c r="B125" i="9"/>
  <c r="E135" i="9"/>
  <c r="B135" i="9" s="1"/>
  <c r="E291" i="9"/>
  <c r="B291" i="9" s="1"/>
  <c r="F180" i="5"/>
  <c r="F190" i="5"/>
  <c r="D206" i="5"/>
  <c r="F5" i="6"/>
  <c r="D35" i="6"/>
  <c r="D141" i="6" s="1"/>
  <c r="D129" i="6"/>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11" i="9"/>
  <c r="E211" i="9" s="1"/>
  <c r="B211" i="9" s="1"/>
  <c r="G207" i="9"/>
  <c r="E207" i="9" s="1"/>
  <c r="B207" i="9" s="1"/>
  <c r="G203" i="9"/>
  <c r="E203" i="9" s="1"/>
  <c r="B203" i="9" s="1"/>
  <c r="G199" i="9"/>
  <c r="E199" i="9" s="1"/>
  <c r="B199" i="9" s="1"/>
  <c r="G195" i="9"/>
  <c r="E195" i="9" s="1"/>
  <c r="B195"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66" i="9"/>
  <c r="E166" i="9" s="1"/>
  <c r="B166" i="9" s="1"/>
  <c r="H165" i="9"/>
  <c r="G209" i="9"/>
  <c r="E209" i="9" s="1"/>
  <c r="B209" i="9" s="1"/>
  <c r="G205" i="9"/>
  <c r="E205" i="9" s="1"/>
  <c r="B205" i="9" s="1"/>
  <c r="G201" i="9"/>
  <c r="E201" i="9" s="1"/>
  <c r="B201" i="9" s="1"/>
  <c r="G197" i="9"/>
  <c r="E197" i="9" s="1"/>
  <c r="B197" i="9" s="1"/>
  <c r="G193" i="9"/>
  <c r="E193" i="9" s="1"/>
  <c r="B193" i="9" s="1"/>
  <c r="G165" i="9"/>
  <c r="E165" i="9" s="1"/>
  <c r="B165" i="9" s="1"/>
  <c r="G164" i="9"/>
  <c r="E164" i="9" s="1"/>
  <c r="B164" i="9" s="1"/>
  <c r="G163" i="9"/>
  <c r="E163" i="9" s="1"/>
  <c r="B163" i="9" s="1"/>
  <c r="G162" i="9"/>
  <c r="E162" i="9" s="1"/>
  <c r="B162" i="9" s="1"/>
  <c r="G161" i="9"/>
  <c r="E161" i="9" s="1"/>
  <c r="B161" i="9" s="1"/>
  <c r="L213" i="9"/>
  <c r="G210" i="9"/>
  <c r="E210" i="9" s="1"/>
  <c r="B210" i="9" s="1"/>
  <c r="G206" i="9"/>
  <c r="E206" i="9" s="1"/>
  <c r="B206" i="9" s="1"/>
  <c r="G202" i="9"/>
  <c r="E202" i="9" s="1"/>
  <c r="B202" i="9" s="1"/>
  <c r="G198" i="9"/>
  <c r="E198" i="9" s="1"/>
  <c r="B198" i="9" s="1"/>
  <c r="G194" i="9"/>
  <c r="E194" i="9" s="1"/>
  <c r="B194" i="9" s="1"/>
  <c r="I10" i="9"/>
  <c r="E290" i="9"/>
  <c r="B290" i="9" s="1"/>
  <c r="E91" i="9"/>
  <c r="B91" i="9" s="1"/>
  <c r="B97" i="9"/>
  <c r="E115" i="9"/>
  <c r="B115" i="9" s="1"/>
  <c r="F222" i="9"/>
  <c r="B222" i="9" s="1"/>
  <c r="B227" i="9"/>
  <c r="F230" i="9"/>
  <c r="B230" i="9" s="1"/>
  <c r="F238" i="9"/>
  <c r="B238" i="9" s="1"/>
  <c r="B249" i="9"/>
  <c r="B257" i="9"/>
  <c r="B264" i="9"/>
  <c r="B265" i="9"/>
  <c r="B287" i="9"/>
  <c r="B303" i="9"/>
  <c r="E309" i="9"/>
  <c r="B309" i="9" s="1"/>
  <c r="F218" i="9"/>
  <c r="B218" i="9" s="1"/>
  <c r="B223" i="9"/>
  <c r="F226" i="9"/>
  <c r="B226" i="9" s="1"/>
  <c r="B231" i="9"/>
  <c r="F234" i="9"/>
  <c r="B234" i="9" s="1"/>
  <c r="F242" i="9"/>
  <c r="B242" i="9" s="1"/>
  <c r="F250" i="9"/>
  <c r="B250" i="9" s="1"/>
  <c r="F258" i="9"/>
  <c r="B258" i="9" s="1"/>
  <c r="B263" i="9"/>
  <c r="F266" i="9"/>
  <c r="B266" i="9" s="1"/>
  <c r="B271" i="9"/>
  <c r="B295" i="9"/>
  <c r="E237" i="5" l="1"/>
  <c r="F237" i="5" s="1"/>
  <c r="F213" i="9"/>
  <c r="B213" i="9" s="1"/>
  <c r="G316" i="9"/>
  <c r="E316" i="9" s="1"/>
  <c r="E315" i="9" s="1"/>
  <c r="I10" i="3" s="1"/>
  <c r="H1454" i="1"/>
  <c r="G1454" i="1"/>
  <c r="G1453" i="1"/>
  <c r="H1453" i="1"/>
  <c r="C1436" i="1"/>
  <c r="H29" i="3"/>
  <c r="G411" i="1"/>
  <c r="H411" i="1"/>
  <c r="H159" i="1"/>
  <c r="G159" i="1"/>
  <c r="G148" i="1"/>
  <c r="F245" i="5"/>
  <c r="C1222" i="1"/>
  <c r="I23" i="3"/>
  <c r="H23" i="3"/>
  <c r="C1214" i="1"/>
  <c r="E7" i="5"/>
  <c r="F7" i="5" s="1"/>
  <c r="C990" i="1"/>
  <c r="F12" i="5"/>
  <c r="D43" i="8"/>
  <c r="C1524" i="1"/>
  <c r="D42" i="8"/>
  <c r="G1481" i="1"/>
  <c r="F141" i="6"/>
  <c r="H28" i="3"/>
  <c r="C1435" i="1"/>
  <c r="B192" i="9"/>
  <c r="F311" i="4"/>
  <c r="C306" i="1"/>
  <c r="F396" i="4"/>
  <c r="C391" i="1"/>
  <c r="F69" i="5"/>
  <c r="D68" i="5"/>
  <c r="C1047" i="1"/>
  <c r="H259" i="1"/>
  <c r="G259" i="1"/>
  <c r="E639" i="4"/>
  <c r="D407" i="1"/>
  <c r="F263" i="4"/>
  <c r="G1065" i="1"/>
  <c r="G311" i="9"/>
  <c r="E311" i="9" s="1"/>
  <c r="B311" i="9" s="1"/>
  <c r="F206" i="5"/>
  <c r="C1183" i="1"/>
  <c r="G313" i="9"/>
  <c r="E313" i="9" s="1"/>
  <c r="F567" i="4"/>
  <c r="C561" i="1"/>
  <c r="F344" i="4"/>
  <c r="C339" i="1"/>
  <c r="F196" i="4"/>
  <c r="D151" i="4"/>
  <c r="C192" i="1"/>
  <c r="F593" i="4"/>
  <c r="C587" i="1"/>
  <c r="E68" i="5"/>
  <c r="E151" i="4"/>
  <c r="F129" i="6"/>
  <c r="C1423" i="1"/>
  <c r="E175" i="5"/>
  <c r="D1152" i="1" s="1"/>
  <c r="I22" i="3"/>
  <c r="D1153" i="1"/>
  <c r="B316" i="9"/>
  <c r="F515" i="4"/>
  <c r="C509" i="1"/>
  <c r="D6" i="4"/>
  <c r="F7" i="4"/>
  <c r="C3" i="1"/>
  <c r="F351" i="4"/>
  <c r="D350" i="4"/>
  <c r="C346" i="1"/>
  <c r="E21" i="9"/>
  <c r="D176" i="5"/>
  <c r="F529" i="4"/>
  <c r="D528" i="4"/>
  <c r="C523" i="1"/>
  <c r="F35" i="6"/>
  <c r="H25" i="3"/>
  <c r="C1329" i="1"/>
  <c r="G318" i="9"/>
  <c r="E318" i="9" s="1"/>
  <c r="F363" i="4"/>
  <c r="C358" i="1"/>
  <c r="D420" i="4"/>
  <c r="F421" i="4"/>
  <c r="C415" i="1"/>
  <c r="I29" i="3"/>
  <c r="D1436" i="1"/>
  <c r="F299" i="4"/>
  <c r="D298" i="4"/>
  <c r="C294" i="1"/>
  <c r="D6" i="5"/>
  <c r="H20" i="3"/>
  <c r="C985" i="1"/>
  <c r="D1214" i="1" l="1"/>
  <c r="H1214" i="1" s="1"/>
  <c r="H1222" i="1"/>
  <c r="G1222" i="1"/>
  <c r="G1214" i="1"/>
  <c r="D985" i="1"/>
  <c r="I20" i="3"/>
  <c r="H990" i="1"/>
  <c r="G990" i="1"/>
  <c r="G314" i="9"/>
  <c r="E314" i="9" s="1"/>
  <c r="B314" i="9" s="1"/>
  <c r="G1524" i="1"/>
  <c r="H1524" i="1"/>
  <c r="C1518" i="1"/>
  <c r="I35" i="3"/>
  <c r="K1451" i="9"/>
  <c r="C1517" i="1"/>
  <c r="G1517" i="1" s="1"/>
  <c r="H19" i="9"/>
  <c r="E19" i="9" s="1"/>
  <c r="B19" i="9" s="1"/>
  <c r="I34" i="3"/>
  <c r="H415" i="1"/>
  <c r="G415" i="1"/>
  <c r="F176" i="5"/>
  <c r="D175" i="5"/>
  <c r="H22" i="3"/>
  <c r="C1153" i="1"/>
  <c r="H509" i="1"/>
  <c r="G509" i="1"/>
  <c r="H587" i="1"/>
  <c r="G587" i="1"/>
  <c r="H1047" i="1"/>
  <c r="G1047" i="1"/>
  <c r="G1435" i="1"/>
  <c r="H1435" i="1"/>
  <c r="H294" i="1"/>
  <c r="G294" i="1"/>
  <c r="H358" i="1"/>
  <c r="G358" i="1"/>
  <c r="E317" i="9"/>
  <c r="B318" i="9"/>
  <c r="H523" i="1"/>
  <c r="G523" i="1"/>
  <c r="B21" i="9"/>
  <c r="H3" i="1"/>
  <c r="G3" i="1"/>
  <c r="H339" i="1"/>
  <c r="G339" i="1"/>
  <c r="B313" i="9"/>
  <c r="D633" i="1"/>
  <c r="F68" i="5"/>
  <c r="H21" i="3"/>
  <c r="C1046" i="1"/>
  <c r="H306" i="1"/>
  <c r="G306" i="1"/>
  <c r="D408" i="4"/>
  <c r="F350" i="4"/>
  <c r="C345" i="1"/>
  <c r="G1423" i="1"/>
  <c r="H1423" i="1"/>
  <c r="H17" i="3"/>
  <c r="D289" i="4"/>
  <c r="F151" i="4"/>
  <c r="C147" i="1"/>
  <c r="H561" i="1"/>
  <c r="G561" i="1"/>
  <c r="D407" i="4"/>
  <c r="F298" i="4"/>
  <c r="C293" i="1"/>
  <c r="G278" i="9"/>
  <c r="C984" i="1"/>
  <c r="G1436" i="1"/>
  <c r="H1436" i="1"/>
  <c r="F420" i="4"/>
  <c r="D635" i="4"/>
  <c r="C414" i="1"/>
  <c r="H1329" i="1"/>
  <c r="G1329" i="1"/>
  <c r="H9" i="3"/>
  <c r="D636" i="4"/>
  <c r="F528" i="4"/>
  <c r="C522" i="1"/>
  <c r="H346" i="1"/>
  <c r="G346" i="1"/>
  <c r="I17" i="3"/>
  <c r="E289" i="4"/>
  <c r="D147" i="1"/>
  <c r="H192" i="1"/>
  <c r="G192" i="1"/>
  <c r="H1183" i="1"/>
  <c r="G1183" i="1"/>
  <c r="H985" i="1"/>
  <c r="G985" i="1"/>
  <c r="D290" i="4"/>
  <c r="D412" i="4"/>
  <c r="F6" i="4"/>
  <c r="H16" i="3"/>
  <c r="C2" i="1"/>
  <c r="I21" i="3"/>
  <c r="D1046" i="1"/>
  <c r="E6" i="5"/>
  <c r="H391" i="1"/>
  <c r="G391" i="1"/>
  <c r="H11" i="3" l="1"/>
  <c r="N3" i="9" s="1"/>
  <c r="H1517" i="1"/>
  <c r="E312" i="9"/>
  <c r="H1518" i="1"/>
  <c r="G1518" i="1"/>
  <c r="G2" i="1"/>
  <c r="H2" i="1"/>
  <c r="H278" i="9"/>
  <c r="E278" i="9" s="1"/>
  <c r="D984" i="1"/>
  <c r="G984" i="1" s="1"/>
  <c r="G285" i="9"/>
  <c r="E285" i="9" s="1"/>
  <c r="B285" i="9" s="1"/>
  <c r="F175" i="5"/>
  <c r="C1152" i="1"/>
  <c r="F407" i="4"/>
  <c r="C402" i="1"/>
  <c r="D639" i="4"/>
  <c r="F412" i="4"/>
  <c r="C407" i="1"/>
  <c r="F636" i="4"/>
  <c r="C630" i="1"/>
  <c r="H414" i="1"/>
  <c r="G414" i="1"/>
  <c r="D291" i="4"/>
  <c r="F289" i="4"/>
  <c r="D413" i="4"/>
  <c r="D414" i="4" s="1"/>
  <c r="C285" i="1"/>
  <c r="H345" i="1"/>
  <c r="G345" i="1"/>
  <c r="K3" i="9"/>
  <c r="I9" i="3"/>
  <c r="F635" i="4"/>
  <c r="C629" i="1"/>
  <c r="H8" i="3"/>
  <c r="H984" i="1"/>
  <c r="H293" i="1"/>
  <c r="G293" i="1"/>
  <c r="H1046" i="1"/>
  <c r="G1046" i="1"/>
  <c r="H1153" i="1"/>
  <c r="G1153" i="1"/>
  <c r="C286" i="1"/>
  <c r="E291" i="4"/>
  <c r="D287" i="1" s="1"/>
  <c r="E413" i="4"/>
  <c r="D285" i="1"/>
  <c r="E290" i="4"/>
  <c r="F290" i="4" s="1"/>
  <c r="H522" i="1"/>
  <c r="G522" i="1"/>
  <c r="F6" i="5"/>
  <c r="H147" i="1"/>
  <c r="G147" i="1"/>
  <c r="F408" i="4"/>
  <c r="C403" i="1"/>
  <c r="I11" i="3" l="1"/>
  <c r="C409" i="1"/>
  <c r="H629" i="1"/>
  <c r="G629" i="1"/>
  <c r="D286" i="1"/>
  <c r="H286" i="1" s="1"/>
  <c r="F291" i="4"/>
  <c r="C287" i="1"/>
  <c r="H630" i="1"/>
  <c r="G630" i="1"/>
  <c r="H1152" i="1"/>
  <c r="G1152" i="1"/>
  <c r="H403" i="1"/>
  <c r="G403" i="1"/>
  <c r="H285" i="1"/>
  <c r="G285" i="1"/>
  <c r="E277" i="9"/>
  <c r="B278" i="9"/>
  <c r="F639" i="4"/>
  <c r="C633" i="1"/>
  <c r="M3" i="9"/>
  <c r="I8" i="3"/>
  <c r="D640" i="4"/>
  <c r="D415" i="4"/>
  <c r="F413" i="4"/>
  <c r="C408" i="1"/>
  <c r="H407" i="1"/>
  <c r="G407" i="1"/>
  <c r="H402" i="1"/>
  <c r="G402" i="1"/>
  <c r="E640" i="4"/>
  <c r="E415" i="4"/>
  <c r="D410" i="1" s="1"/>
  <c r="D408" i="1"/>
  <c r="E414" i="4"/>
  <c r="D409" i="1" s="1"/>
  <c r="G286" i="1" l="1"/>
  <c r="E642" i="4"/>
  <c r="D634" i="1"/>
  <c r="E641" i="4"/>
  <c r="H287" i="1"/>
  <c r="G287" i="1"/>
  <c r="H408" i="1"/>
  <c r="G408" i="1"/>
  <c r="F415" i="4"/>
  <c r="C410" i="1"/>
  <c r="H633" i="1"/>
  <c r="G633" i="1"/>
  <c r="D642" i="4"/>
  <c r="F640" i="4"/>
  <c r="C634" i="1"/>
  <c r="D641" i="4"/>
  <c r="H409" i="1"/>
  <c r="G409" i="1"/>
  <c r="F414" i="4"/>
  <c r="F642" i="4" l="1"/>
  <c r="D646" i="4"/>
  <c r="C636" i="1"/>
  <c r="D645" i="4"/>
  <c r="F641" i="4"/>
  <c r="C635" i="1"/>
  <c r="G276" i="9"/>
  <c r="E276" i="9" s="1"/>
  <c r="B276" i="9" s="1"/>
  <c r="E645" i="4"/>
  <c r="D635" i="1"/>
  <c r="H634" i="1"/>
  <c r="G634" i="1"/>
  <c r="H410" i="1"/>
  <c r="G410" i="1"/>
  <c r="E646" i="4"/>
  <c r="D636" i="1"/>
  <c r="I19" i="3" l="1"/>
  <c r="D640" i="1"/>
  <c r="I18" i="3"/>
  <c r="D639" i="1"/>
  <c r="H18" i="3"/>
  <c r="F645" i="4"/>
  <c r="C639" i="1"/>
  <c r="H636" i="1"/>
  <c r="G636" i="1"/>
  <c r="H635" i="1"/>
  <c r="G635" i="1"/>
  <c r="F646" i="4"/>
  <c r="H19" i="3"/>
  <c r="C640" i="1"/>
  <c r="H639" i="1" l="1"/>
  <c r="G639" i="1"/>
  <c r="H7" i="3"/>
  <c r="H640" i="1"/>
  <c r="G640" i="1"/>
  <c r="J3" i="9" l="1"/>
  <c r="G274" i="9" l="1"/>
  <c r="M272" i="9"/>
  <c r="L272" i="9"/>
  <c r="H274" i="9"/>
  <c r="H18" i="9"/>
  <c r="G18" i="9"/>
  <c r="K10" i="9"/>
  <c r="G16" i="9"/>
  <c r="K7" i="9"/>
  <c r="J12" i="9"/>
  <c r="I6" i="9"/>
  <c r="K12" i="9"/>
  <c r="G17" i="9"/>
  <c r="J6" i="9"/>
  <c r="I11" i="9"/>
  <c r="J10" i="9"/>
  <c r="K6" i="9"/>
  <c r="J11" i="9"/>
  <c r="I17" i="9"/>
  <c r="J8" i="9"/>
  <c r="G15" i="9"/>
  <c r="K8" i="9"/>
  <c r="J13" i="9"/>
  <c r="I7" i="9"/>
  <c r="K13" i="9"/>
  <c r="H17" i="9"/>
  <c r="J7" i="9"/>
  <c r="I12" i="9"/>
  <c r="I9" i="9"/>
  <c r="H16" i="9"/>
  <c r="J9" i="9"/>
  <c r="H15" i="9"/>
  <c r="K9" i="9"/>
  <c r="L15" i="9"/>
  <c r="J5" i="9"/>
  <c r="L16" i="9"/>
  <c r="K5" i="9"/>
  <c r="M16" i="9"/>
  <c r="I13" i="9"/>
  <c r="I8" i="9"/>
  <c r="M15" i="9"/>
  <c r="I5" i="9"/>
  <c r="K11" i="9"/>
  <c r="J17" i="9"/>
  <c r="E18" i="9" l="1"/>
  <c r="B18" i="9" s="1"/>
  <c r="E274" i="9"/>
  <c r="F15" i="9"/>
  <c r="E15" i="9"/>
  <c r="E5" i="9"/>
  <c r="B5" i="9" s="1"/>
  <c r="E9" i="9"/>
  <c r="B9" i="9" s="1"/>
  <c r="E8" i="9"/>
  <c r="B8" i="9" s="1"/>
  <c r="F16" i="9"/>
  <c r="E12" i="9"/>
  <c r="B12" i="9" s="1"/>
  <c r="E7" i="9"/>
  <c r="B7" i="9" s="1"/>
  <c r="E10" i="9"/>
  <c r="B10" i="9" s="1"/>
  <c r="E16" i="9"/>
  <c r="E13" i="9"/>
  <c r="B13" i="9" s="1"/>
  <c r="E11" i="9"/>
  <c r="B11" i="9" s="1"/>
  <c r="E6" i="9"/>
  <c r="B6" i="9" s="1"/>
  <c r="F272" i="9"/>
  <c r="E17" i="9"/>
  <c r="B17" i="9" s="1"/>
  <c r="B274" i="9"/>
  <c r="E20" i="9"/>
  <c r="I7" i="3" s="1"/>
  <c r="B16" i="9" l="1"/>
  <c r="B15" i="9"/>
  <c r="F14" i="9"/>
  <c r="E14" i="9"/>
  <c r="E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<sst xmlns="http://schemas.openxmlformats.org/spreadsheetml/2006/main" count="4374" uniqueCount="3426">
  <si>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</si>
  <si>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</si>
  <si>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</si>
  <si>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</si>
  <si>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</si>
  <si>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</si>
  <si>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</si>
  <si>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</si>
  <si>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</si>
  <si>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</si>
  <si>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</si>
  <si>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</si>
  <si>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</si>
  <si>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</si>
  <si>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</si>
  <si>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</si>
  <si>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</si>
  <si>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</si>
  <si>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</si>
  <si>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</si>
  <si>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</si>
  <si>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</si>
  <si>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</si>
  <si>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</si>
  <si>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</si>
  <si>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</si>
  <si>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</si>
  <si>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</si>
  <si>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</si>
  <si>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</si>
  <si>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</si>
  <si>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LUCIJANA VRANJANINA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</si>
  <si>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</si>
  <si>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</si>
  <si>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</si>
  <si>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</si>
  <si>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</si>
  <si>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</si>
  <si>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</si>
  <si>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</si>
  <si>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</si>
  <si>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</si>
  <si>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</si>
  <si>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</si>
  <si>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</si>
  <si>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</si>
  <si>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</si>
  <si>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</si>
  <si>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</si>
  <si>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16666 - GIMNAZIJA LUCIJANA VRANJANINA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</si>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</sst>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2046263.66</v>
      </c>
      <c r="D2" s="6">
        <f>'PR-RAS'!E6</f>
        <v>2500236.6999999997</v>
      </c>
      <c r="E2" s="6">
        <v>0</v>
      </c>
      <c r="F2" s="6">
        <v>0</v>
      </c>
      <c r="G2" s="7">
        <f t="shared" ref="G2:G264" si="0">(B2/1000)*(C2*1+D2*2)</f>
        <v>7046.7370599999995</v>
      </c>
      <c r="H2" s="7">
        <f t="shared" ref="H2:H264" si="1">ABS(C2-ROUND(C2,0))+ABS(D2-ROUND(D2,0))</f>
        <v>0.6400000003632158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1759710.27</v>
      </c>
      <c r="D46" s="1">
        <f>'PR-RAS'!E50</f>
        <v>2235708.7999999998</v>
      </c>
      <c r="E46" s="1">
        <v>0</v>
      </c>
      <c r="F46" s="1">
        <v>0</v>
      </c>
      <c r="G46" s="2">
        <f t="shared" si="0"/>
        <v>280400.75414999994</v>
      </c>
      <c r="H46" s="2">
        <f t="shared" si="1"/>
        <v>0.47000000020489097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1735928.67</v>
      </c>
      <c r="D64" s="1">
        <f>'PR-RAS'!E68</f>
        <v>2188546</v>
      </c>
      <c r="E64" s="1">
        <v>0</v>
      </c>
      <c r="F64" s="1">
        <v>0</v>
      </c>
      <c r="G64" s="2">
        <f t="shared" si="0"/>
        <v>385120.30220999999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1735928.67</v>
      </c>
      <c r="D65" s="1">
        <f>'PR-RAS'!E69</f>
        <v>2187616</v>
      </c>
      <c r="E65" s="1">
        <v>0</v>
      </c>
      <c r="F65" s="1">
        <v>0</v>
      </c>
      <c r="G65" s="2">
        <f t="shared" si="0"/>
        <v>391114.28288000001</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930</v>
      </c>
      <c r="E66" s="1">
        <v>0</v>
      </c>
      <c r="F66" s="1">
        <v>0</v>
      </c>
      <c r="G66" s="2">
        <f t="shared" si="0"/>
        <v>120.9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23781.599999999999</v>
      </c>
      <c r="D70" s="1">
        <f>'PR-RAS'!E74</f>
        <v>47162.8</v>
      </c>
      <c r="E70" s="1">
        <v>0</v>
      </c>
      <c r="F70" s="1">
        <v>0</v>
      </c>
      <c r="G70" s="2">
        <f t="shared" si="0"/>
        <v>8149.3968000000013</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23781.599999999999</v>
      </c>
      <c r="D71" s="1">
        <f>'PR-RAS'!E75</f>
        <v>47162.8</v>
      </c>
      <c r="E71" s="1">
        <v>0</v>
      </c>
      <c r="F71" s="1">
        <v>0</v>
      </c>
      <c r="G71" s="2">
        <f t="shared" si="0"/>
        <v>8267.5040000000008</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3.48</v>
      </c>
      <c r="D78" s="1">
        <f>'PR-RAS'!E82</f>
        <v>8.5299999999999994</v>
      </c>
      <c r="E78" s="1">
        <v>0</v>
      </c>
      <c r="F78" s="1">
        <v>0</v>
      </c>
      <c r="G78" s="2">
        <f t="shared" si="0"/>
        <v>1.58158</v>
      </c>
      <c r="H78" s="2">
        <f t="shared" si="1"/>
        <v>0.95000000000000062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3.48</v>
      </c>
      <c r="D79" s="1">
        <f>'PR-RAS'!E83</f>
        <v>8.5299999999999994</v>
      </c>
      <c r="E79" s="1">
        <v>0</v>
      </c>
      <c r="F79" s="1">
        <v>0</v>
      </c>
      <c r="G79" s="2">
        <f t="shared" si="0"/>
        <v>1.60212</v>
      </c>
      <c r="H79" s="2">
        <f t="shared" si="1"/>
        <v>0.95000000000000062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3.48</v>
      </c>
      <c r="D81" s="1">
        <f>'PR-RAS'!E85</f>
        <v>8.5299999999999994</v>
      </c>
      <c r="E81" s="1">
        <v>0</v>
      </c>
      <c r="F81" s="1">
        <v>0</v>
      </c>
      <c r="G81" s="2">
        <f t="shared" si="0"/>
        <v>1.6432</v>
      </c>
      <c r="H81" s="2">
        <f t="shared" si="1"/>
        <v>0.95000000000000062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20298.93</v>
      </c>
      <c r="D102" s="1">
        <f>'PR-RAS'!E106</f>
        <v>18964.66</v>
      </c>
      <c r="E102" s="1">
        <v>0</v>
      </c>
      <c r="F102" s="1">
        <v>0</v>
      </c>
      <c r="G102" s="2">
        <f t="shared" si="0"/>
        <v>5881.0532499999999</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20298.93</v>
      </c>
      <c r="D108" s="1">
        <f>'PR-RAS'!E112</f>
        <v>18964.66</v>
      </c>
      <c r="E108" s="1">
        <v>0</v>
      </c>
      <c r="F108" s="1">
        <v>0</v>
      </c>
      <c r="G108" s="2">
        <f t="shared" si="0"/>
        <v>6230.4227499999997</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20298.93</v>
      </c>
      <c r="D113" s="1">
        <f>'PR-RAS'!E117</f>
        <v>18964.66</v>
      </c>
      <c r="E113" s="1">
        <v>0</v>
      </c>
      <c r="F113" s="1">
        <v>0</v>
      </c>
      <c r="G113" s="2">
        <f t="shared" si="0"/>
        <v>6521.5640000000003</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17235.23</v>
      </c>
      <c r="D120" s="1">
        <f>'PR-RAS'!E124</f>
        <v>21987.4</v>
      </c>
      <c r="E120" s="1">
        <v>0</v>
      </c>
      <c r="F120" s="1">
        <v>0</v>
      </c>
      <c r="G120" s="2">
        <f t="shared" si="0"/>
        <v>7283.9935699999996</v>
      </c>
      <c r="H120" s="2">
        <f t="shared" si="1"/>
        <v>0.63000000000101863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16059.23</v>
      </c>
      <c r="D121" s="1">
        <f>'PR-RAS'!E125</f>
        <v>19737.34</v>
      </c>
      <c r="E121" s="1">
        <v>0</v>
      </c>
      <c r="F121" s="1">
        <v>0</v>
      </c>
      <c r="G121" s="2">
        <f t="shared" si="0"/>
        <v>6664.0691999999999</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16059.23</v>
      </c>
      <c r="D123" s="1">
        <f>'PR-RAS'!E127</f>
        <v>19737.34</v>
      </c>
      <c r="E123" s="1">
        <v>0</v>
      </c>
      <c r="F123" s="1">
        <v>0</v>
      </c>
      <c r="G123" s="2">
        <f t="shared" si="0"/>
        <v>6775.1370200000001</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1176</v>
      </c>
      <c r="D124" s="1">
        <f>'PR-RAS'!E128</f>
        <v>2250.06</v>
      </c>
      <c r="E124" s="1">
        <v>0</v>
      </c>
      <c r="F124" s="1">
        <v>0</v>
      </c>
      <c r="G124" s="2">
        <f t="shared" si="0"/>
        <v>698.16275999999993</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1176</v>
      </c>
      <c r="D125" s="1">
        <f>'PR-RAS'!E129</f>
        <v>2250.06</v>
      </c>
      <c r="E125" s="1">
        <v>0</v>
      </c>
      <c r="F125" s="1">
        <v>0</v>
      </c>
      <c r="G125" s="2">
        <f t="shared" si="0"/>
        <v>703.83888000000002</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249015.75</v>
      </c>
      <c r="D129" s="1">
        <f>'PR-RAS'!E133</f>
        <v>223567.31</v>
      </c>
      <c r="E129" s="1">
        <v>0</v>
      </c>
      <c r="F129" s="1">
        <v>0</v>
      </c>
      <c r="G129" s="2">
        <f t="shared" si="0"/>
        <v>89107.247360000008</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249015.75</v>
      </c>
      <c r="D130" s="1">
        <f>'PR-RAS'!E134</f>
        <v>223567.31</v>
      </c>
      <c r="E130" s="1">
        <v>0</v>
      </c>
      <c r="F130" s="1">
        <v>0</v>
      </c>
      <c r="G130" s="2">
        <f t="shared" si="0"/>
        <v>89803.397729999997</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195160.06</v>
      </c>
      <c r="D131" s="1">
        <f>'PR-RAS'!E135</f>
        <v>151541.6</v>
      </c>
      <c r="E131" s="1">
        <v>0</v>
      </c>
      <c r="F131" s="1">
        <v>0</v>
      </c>
      <c r="G131" s="2">
        <f t="shared" si="0"/>
        <v>64771.623800000001</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53855.69</v>
      </c>
      <c r="D132" s="1">
        <f>'PR-RAS'!E136</f>
        <v>72025.710000000006</v>
      </c>
      <c r="E132" s="1">
        <v>0</v>
      </c>
      <c r="F132" s="1">
        <v>0</v>
      </c>
      <c r="G132" s="2">
        <f t="shared" si="0"/>
        <v>25925.831410000003</v>
      </c>
      <c r="H132" s="2">
        <f t="shared" si="1"/>
        <v>0.59999999999126885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1947924.02</v>
      </c>
      <c r="D147" s="1">
        <f>'PR-RAS'!E151</f>
        <v>2401594.65</v>
      </c>
      <c r="E147" s="1">
        <v>0</v>
      </c>
      <c r="F147" s="1">
        <v>0</v>
      </c>
      <c r="G147" s="2">
        <f t="shared" si="0"/>
        <v>985662.54472000001</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1727345.42</v>
      </c>
      <c r="D148" s="1">
        <f>'PR-RAS'!E152</f>
        <v>2172042.7599999998</v>
      </c>
      <c r="E148" s="1">
        <v>0</v>
      </c>
      <c r="F148" s="1">
        <v>0</v>
      </c>
      <c r="G148" s="2">
        <f t="shared" si="0"/>
        <v>892500.34817999986</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1430247.3299999998</v>
      </c>
      <c r="D149" s="1">
        <f>'PR-RAS'!E153</f>
        <v>1809947.47</v>
      </c>
      <c r="E149" s="1">
        <v>0</v>
      </c>
      <c r="F149" s="1">
        <v>0</v>
      </c>
      <c r="G149" s="2">
        <f t="shared" si="0"/>
        <v>747421.05595999991</v>
      </c>
      <c r="H149" s="2">
        <f t="shared" si="1"/>
        <v>0.79999999981373549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1405837.63</v>
      </c>
      <c r="D150" s="1">
        <f>'PR-RAS'!E154</f>
        <v>1770372.01</v>
      </c>
      <c r="E150" s="1">
        <v>0</v>
      </c>
      <c r="F150" s="1">
        <v>0</v>
      </c>
      <c r="G150" s="2">
        <f t="shared" si="0"/>
        <v>737040.66584999999</v>
      </c>
      <c r="H150" s="2">
        <f t="shared" si="1"/>
        <v>0.38000000012107193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24409.7</v>
      </c>
      <c r="D152" s="1">
        <f>'PR-RAS'!E156</f>
        <v>39575.46</v>
      </c>
      <c r="E152" s="1">
        <v>0</v>
      </c>
      <c r="F152" s="1">
        <v>0</v>
      </c>
      <c r="G152" s="2">
        <f t="shared" si="0"/>
        <v>15637.653619999999</v>
      </c>
      <c r="H152" s="2">
        <f t="shared" si="1"/>
        <v>0.75999999999839929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68164.31</v>
      </c>
      <c r="D154" s="1">
        <f>'PR-RAS'!E158</f>
        <v>68094.820000000007</v>
      </c>
      <c r="E154" s="1">
        <v>0</v>
      </c>
      <c r="F154" s="1">
        <v>0</v>
      </c>
      <c r="G154" s="2">
        <f t="shared" si="0"/>
        <v>31266.154350000001</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228933.78</v>
      </c>
      <c r="D155" s="1">
        <f>'PR-RAS'!E159</f>
        <v>294000.46999999997</v>
      </c>
      <c r="E155" s="1">
        <v>0</v>
      </c>
      <c r="F155" s="1">
        <v>0</v>
      </c>
      <c r="G155" s="2">
        <f t="shared" si="0"/>
        <v>125807.94687999999</v>
      </c>
      <c r="H155" s="2">
        <f t="shared" si="1"/>
        <v>0.68999999997322448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228854.5</v>
      </c>
      <c r="D157" s="1">
        <f>'PR-RAS'!E161</f>
        <v>293964.15999999997</v>
      </c>
      <c r="E157" s="1">
        <v>0</v>
      </c>
      <c r="F157" s="1">
        <v>0</v>
      </c>
      <c r="G157" s="2">
        <f t="shared" si="0"/>
        <v>127418.11992</v>
      </c>
      <c r="H157" s="2">
        <f t="shared" si="1"/>
        <v>0.65999999997438863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79.28</v>
      </c>
      <c r="D158" s="1">
        <f>'PR-RAS'!E162</f>
        <v>36.31</v>
      </c>
      <c r="E158" s="1">
        <v>0</v>
      </c>
      <c r="F158" s="1">
        <v>0</v>
      </c>
      <c r="G158" s="2">
        <f t="shared" si="0"/>
        <v>23.848300000000002</v>
      </c>
      <c r="H158" s="2">
        <f t="shared" si="1"/>
        <v>0.59000000000000341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213433.37</v>
      </c>
      <c r="D159" s="1">
        <f>'PR-RAS'!E163</f>
        <v>224547.86000000002</v>
      </c>
      <c r="E159" s="1">
        <v>0</v>
      </c>
      <c r="F159" s="1">
        <v>0</v>
      </c>
      <c r="G159" s="2">
        <f t="shared" si="0"/>
        <v>104679.59622000002</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46991.6</v>
      </c>
      <c r="D160" s="1">
        <f>'PR-RAS'!E164</f>
        <v>53739.479999999996</v>
      </c>
      <c r="E160" s="1">
        <v>0</v>
      </c>
      <c r="F160" s="1">
        <v>0</v>
      </c>
      <c r="G160" s="2">
        <f t="shared" si="0"/>
        <v>24560.819039999998</v>
      </c>
      <c r="H160" s="2">
        <f t="shared" si="1"/>
        <v>0.87999999999738066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16952.86</v>
      </c>
      <c r="D161" s="1">
        <f>'PR-RAS'!E165</f>
        <v>22450.7</v>
      </c>
      <c r="E161" s="1">
        <v>0</v>
      </c>
      <c r="F161" s="1">
        <v>0</v>
      </c>
      <c r="G161" s="2">
        <f t="shared" si="0"/>
        <v>9896.6815999999999</v>
      </c>
      <c r="H161" s="2">
        <f t="shared" si="1"/>
        <v>0.43999999999869033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29371.81</v>
      </c>
      <c r="D162" s="1">
        <f>'PR-RAS'!E166</f>
        <v>30656.78</v>
      </c>
      <c r="E162" s="1">
        <v>0</v>
      </c>
      <c r="F162" s="1">
        <v>0</v>
      </c>
      <c r="G162" s="2">
        <f t="shared" si="0"/>
        <v>14600.344569999999</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666.93</v>
      </c>
      <c r="D163" s="1">
        <f>'PR-RAS'!E167</f>
        <v>632</v>
      </c>
      <c r="E163" s="1">
        <v>0</v>
      </c>
      <c r="F163" s="1">
        <v>0</v>
      </c>
      <c r="G163" s="2">
        <f t="shared" si="0"/>
        <v>312.81065999999998</v>
      </c>
      <c r="H163" s="2">
        <f t="shared" si="1"/>
        <v>7.0000000000050022E-2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77727.27</v>
      </c>
      <c r="D165" s="1">
        <f>'PR-RAS'!E169</f>
        <v>74698.900000000009</v>
      </c>
      <c r="E165" s="1">
        <v>0</v>
      </c>
      <c r="F165" s="1">
        <v>0</v>
      </c>
      <c r="G165" s="2">
        <f t="shared" si="0"/>
        <v>37248.511480000001</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12789.25</v>
      </c>
      <c r="D166" s="1">
        <f>'PR-RAS'!E170</f>
        <v>9337.82</v>
      </c>
      <c r="E166" s="1">
        <v>0</v>
      </c>
      <c r="F166" s="1">
        <v>0</v>
      </c>
      <c r="G166" s="2">
        <f t="shared" si="0"/>
        <v>5191.7068500000005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60516.13</v>
      </c>
      <c r="D168" s="1">
        <f>'PR-RAS'!E172</f>
        <v>60163.73</v>
      </c>
      <c r="E168" s="1">
        <v>0</v>
      </c>
      <c r="F168" s="1">
        <v>0</v>
      </c>
      <c r="G168" s="2">
        <f t="shared" si="0"/>
        <v>30200.879530000002</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2922.74</v>
      </c>
      <c r="D169" s="1">
        <f>'PR-RAS'!E173</f>
        <v>2398.44</v>
      </c>
      <c r="E169" s="1">
        <v>0</v>
      </c>
      <c r="F169" s="1">
        <v>0</v>
      </c>
      <c r="G169" s="2">
        <f t="shared" si="0"/>
        <v>1296.89616</v>
      </c>
      <c r="H169" s="2">
        <f t="shared" si="1"/>
        <v>0.70000000000027285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1499.15</v>
      </c>
      <c r="D170" s="1">
        <f>'PR-RAS'!E174</f>
        <v>2798.91</v>
      </c>
      <c r="E170" s="1">
        <v>0</v>
      </c>
      <c r="F170" s="1">
        <v>0</v>
      </c>
      <c r="G170" s="2">
        <f t="shared" si="0"/>
        <v>1199.3879299999999</v>
      </c>
      <c r="H170" s="2">
        <f t="shared" si="1"/>
        <v>0.24000000000023647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59353.41</v>
      </c>
      <c r="D173" s="1">
        <f>'PR-RAS'!E177</f>
        <v>45094.33</v>
      </c>
      <c r="E173" s="1">
        <v>0</v>
      </c>
      <c r="F173" s="1">
        <v>0</v>
      </c>
      <c r="G173" s="2">
        <f t="shared" si="0"/>
        <v>25721.23604</v>
      </c>
      <c r="H173" s="2">
        <f t="shared" si="1"/>
        <v>0.74000000000523869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1243.9100000000001</v>
      </c>
      <c r="D174" s="1">
        <f>'PR-RAS'!E178</f>
        <v>969.75</v>
      </c>
      <c r="E174" s="1">
        <v>0</v>
      </c>
      <c r="F174" s="1">
        <v>0</v>
      </c>
      <c r="G174" s="2">
        <f t="shared" si="0"/>
        <v>550.72992999999997</v>
      </c>
      <c r="H174" s="2">
        <f t="shared" si="1"/>
        <v>0.33999999999991815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34694.620000000003</v>
      </c>
      <c r="D175" s="1">
        <f>'PR-RAS'!E179</f>
        <v>22570.240000000002</v>
      </c>
      <c r="E175" s="1">
        <v>0</v>
      </c>
      <c r="F175" s="1">
        <v>0</v>
      </c>
      <c r="G175" s="2">
        <f t="shared" si="0"/>
        <v>13891.3074</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129.38</v>
      </c>
      <c r="D176" s="1">
        <f>'PR-RAS'!E180</f>
        <v>381.64</v>
      </c>
      <c r="E176" s="1">
        <v>0</v>
      </c>
      <c r="F176" s="1">
        <v>0</v>
      </c>
      <c r="G176" s="2">
        <f t="shared" si="0"/>
        <v>156.21549999999999</v>
      </c>
      <c r="H176" s="2">
        <f t="shared" si="1"/>
        <v>0.74000000000000909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10834.25</v>
      </c>
      <c r="D177" s="1">
        <f>'PR-RAS'!E181</f>
        <v>9980.5300000000007</v>
      </c>
      <c r="E177" s="1">
        <v>0</v>
      </c>
      <c r="F177" s="1">
        <v>0</v>
      </c>
      <c r="G177" s="2">
        <f t="shared" si="0"/>
        <v>5419.9745599999997</v>
      </c>
      <c r="H177" s="2">
        <f t="shared" si="1"/>
        <v>0.71999999999934516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3816</v>
      </c>
      <c r="D179" s="1">
        <f>'PR-RAS'!E183</f>
        <v>2416</v>
      </c>
      <c r="E179" s="1">
        <v>0</v>
      </c>
      <c r="F179" s="1">
        <v>0</v>
      </c>
      <c r="G179" s="2">
        <f t="shared" si="0"/>
        <v>1539.3439999999998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2241.73</v>
      </c>
      <c r="D180" s="1">
        <f>'PR-RAS'!E184</f>
        <v>3425.82</v>
      </c>
      <c r="E180" s="1">
        <v>0</v>
      </c>
      <c r="F180" s="1">
        <v>0</v>
      </c>
      <c r="G180" s="2">
        <f t="shared" si="0"/>
        <v>1627.7132300000001</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2177.89</v>
      </c>
      <c r="D181" s="1">
        <f>'PR-RAS'!E185</f>
        <v>2329.7800000000002</v>
      </c>
      <c r="E181" s="1">
        <v>0</v>
      </c>
      <c r="F181" s="1">
        <v>0</v>
      </c>
      <c r="G181" s="2">
        <f t="shared" si="0"/>
        <v>1230.741</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4215.63</v>
      </c>
      <c r="D182" s="1">
        <f>'PR-RAS'!E186</f>
        <v>3020.57</v>
      </c>
      <c r="E182" s="1">
        <v>0</v>
      </c>
      <c r="F182" s="1">
        <v>0</v>
      </c>
      <c r="G182" s="2">
        <f t="shared" si="0"/>
        <v>1856.4753700000001</v>
      </c>
      <c r="H182" s="2">
        <f t="shared" si="1"/>
        <v>0.79999999999972715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29361.089999999997</v>
      </c>
      <c r="D184" s="1">
        <f>'PR-RAS'!E188</f>
        <v>51015.15</v>
      </c>
      <c r="E184" s="1">
        <v>0</v>
      </c>
      <c r="F184" s="1">
        <v>0</v>
      </c>
      <c r="G184" s="2">
        <f t="shared" si="0"/>
        <v>24044.624370000001</v>
      </c>
      <c r="H184" s="2">
        <f t="shared" si="1"/>
        <v>0.23999999999796273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6623.22</v>
      </c>
      <c r="D185" s="1">
        <f>'PR-RAS'!E189</f>
        <v>5016.7700000000004</v>
      </c>
      <c r="E185" s="1">
        <v>0</v>
      </c>
      <c r="F185" s="1">
        <v>0</v>
      </c>
      <c r="G185" s="2">
        <f t="shared" si="0"/>
        <v>3064.8438400000005</v>
      </c>
      <c r="H185" s="2">
        <f t="shared" si="1"/>
        <v>0.4499999999998181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2610.02</v>
      </c>
      <c r="D187" s="1">
        <f>'PR-RAS'!E191</f>
        <v>3277.02</v>
      </c>
      <c r="E187" s="1">
        <v>0</v>
      </c>
      <c r="F187" s="1">
        <v>0</v>
      </c>
      <c r="G187" s="2">
        <f t="shared" si="0"/>
        <v>1704.5151599999999</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114.64</v>
      </c>
      <c r="D188" s="1">
        <f>'PR-RAS'!E192</f>
        <v>125</v>
      </c>
      <c r="E188" s="1">
        <v>0</v>
      </c>
      <c r="F188" s="1">
        <v>0</v>
      </c>
      <c r="G188" s="2">
        <f t="shared" si="0"/>
        <v>68.18768</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2124.63</v>
      </c>
      <c r="D189" s="1">
        <f>'PR-RAS'!E193</f>
        <v>2281.4299999999998</v>
      </c>
      <c r="E189" s="1">
        <v>0</v>
      </c>
      <c r="F189" s="1">
        <v>0</v>
      </c>
      <c r="G189" s="2">
        <f t="shared" si="0"/>
        <v>1257.24812</v>
      </c>
      <c r="H189" s="2">
        <f t="shared" si="1"/>
        <v>0.79999999999972715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2519.66</v>
      </c>
      <c r="D190" s="1">
        <f>'PR-RAS'!E194</f>
        <v>1621.43</v>
      </c>
      <c r="E190" s="1">
        <v>0</v>
      </c>
      <c r="F190" s="1">
        <v>0</v>
      </c>
      <c r="G190" s="2">
        <f t="shared" si="0"/>
        <v>1089.1162800000002</v>
      </c>
      <c r="H190" s="2">
        <f t="shared" si="1"/>
        <v>0.77000000000020918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15368.92</v>
      </c>
      <c r="D191" s="1">
        <f>'PR-RAS'!E195</f>
        <v>38693.5</v>
      </c>
      <c r="E191" s="1">
        <v>0</v>
      </c>
      <c r="F191" s="1">
        <v>0</v>
      </c>
      <c r="G191" s="2">
        <f t="shared" si="0"/>
        <v>17623.624800000001</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3365.6</v>
      </c>
      <c r="D192" s="1">
        <f>'PR-RAS'!E196</f>
        <v>2249.1</v>
      </c>
      <c r="E192" s="1">
        <v>0</v>
      </c>
      <c r="F192" s="1">
        <v>0</v>
      </c>
      <c r="G192" s="2">
        <f t="shared" si="0"/>
        <v>1501.9857999999999</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3365.6</v>
      </c>
      <c r="D206" s="1">
        <f>'PR-RAS'!E210</f>
        <v>2249.1</v>
      </c>
      <c r="E206" s="1">
        <v>0</v>
      </c>
      <c r="F206" s="1">
        <v>0</v>
      </c>
      <c r="G206" s="2">
        <f t="shared" si="0"/>
        <v>1612.0789999999997</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1101.44</v>
      </c>
      <c r="D207" s="1">
        <f>'PR-RAS'!E211</f>
        <v>1038.06</v>
      </c>
      <c r="E207" s="1">
        <v>0</v>
      </c>
      <c r="F207" s="1">
        <v>0</v>
      </c>
      <c r="G207" s="2">
        <f t="shared" si="0"/>
        <v>654.57736</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2264.16</v>
      </c>
      <c r="D209" s="1">
        <f>'PR-RAS'!E213</f>
        <v>1211.04</v>
      </c>
      <c r="E209" s="1">
        <v>0</v>
      </c>
      <c r="F209" s="1">
        <v>0</v>
      </c>
      <c r="G209" s="2">
        <f t="shared" si="0"/>
        <v>974.73791999999992</v>
      </c>
      <c r="H209" s="2">
        <f t="shared" si="1"/>
        <v>0.1999999999998181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1680</v>
      </c>
      <c r="D248" s="1">
        <f>'PR-RAS'!E252</f>
        <v>600</v>
      </c>
      <c r="E248" s="1">
        <v>0</v>
      </c>
      <c r="F248" s="1">
        <v>0</v>
      </c>
      <c r="G248" s="2">
        <f t="shared" si="0"/>
        <v>711.36</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1680</v>
      </c>
      <c r="D255" s="1">
        <f>'PR-RAS'!E259</f>
        <v>600</v>
      </c>
      <c r="E255" s="1">
        <v>0</v>
      </c>
      <c r="F255" s="1">
        <v>0</v>
      </c>
      <c r="G255" s="2">
        <f t="shared" si="0"/>
        <v>731.52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1680</v>
      </c>
      <c r="D256" s="1">
        <f>'PR-RAS'!E260</f>
        <v>600</v>
      </c>
      <c r="E256" s="1">
        <v>0</v>
      </c>
      <c r="F256" s="1">
        <v>0</v>
      </c>
      <c r="G256" s="2">
        <f t="shared" si="0"/>
        <v>734.4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2099.63</v>
      </c>
      <c r="D259" s="1">
        <f>'PR-RAS'!E263</f>
        <v>2154.9299999999998</v>
      </c>
      <c r="E259" s="1">
        <v>0</v>
      </c>
      <c r="F259" s="1">
        <v>0</v>
      </c>
      <c r="G259" s="2">
        <f t="shared" si="0"/>
        <v>1653.64842</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2099.63</v>
      </c>
      <c r="D260" s="1">
        <f>'PR-RAS'!E264</f>
        <v>2154.9299999999998</v>
      </c>
      <c r="E260" s="1">
        <v>0</v>
      </c>
      <c r="F260" s="1">
        <v>0</v>
      </c>
      <c r="G260" s="2">
        <f t="shared" si="0"/>
        <v>1660.05791</v>
      </c>
      <c r="H260" s="2">
        <f t="shared" si="1"/>
        <v>0.44000000000005457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2099.63</v>
      </c>
      <c r="D262" s="1">
        <f>'PR-RAS'!E266</f>
        <v>2154.9299999999998</v>
      </c>
      <c r="E262" s="1">
        <v>0</v>
      </c>
      <c r="F262" s="1">
        <v>0</v>
      </c>
      <c r="G262" s="2">
        <f t="shared" si="0"/>
        <v>1672.87689</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1947924.02</v>
      </c>
      <c r="D285" s="1">
        <f>'PR-RAS'!E289</f>
        <v>2401594.65</v>
      </c>
      <c r="E285" s="1">
        <v>0</v>
      </c>
      <c r="F285" s="1">
        <v>0</v>
      </c>
      <c r="G285" s="2">
        <f t="shared" si="8"/>
        <v>1917316.18288</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98339.639999999898</v>
      </c>
      <c r="D286" s="1">
        <f>'PR-RAS'!E290</f>
        <v>98642.049999999814</v>
      </c>
      <c r="E286" s="1">
        <v>0</v>
      </c>
      <c r="F286" s="1">
        <v>0</v>
      </c>
      <c r="G286" s="2">
        <f t="shared" si="8"/>
        <v>84252.765899999853</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39315.199999999997</v>
      </c>
      <c r="E288" s="1">
        <v>0</v>
      </c>
      <c r="F288" s="1">
        <v>0</v>
      </c>
      <c r="G288" s="2">
        <f t="shared" si="8"/>
        <v>22566.924799999997</v>
      </c>
      <c r="H288" s="2">
        <f t="shared" si="9"/>
        <v>0.19999999999708962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466.89</v>
      </c>
      <c r="D289" s="1">
        <f>'PR-RAS'!E293</f>
        <v>0</v>
      </c>
      <c r="E289" s="1">
        <v>0</v>
      </c>
      <c r="F289" s="1">
        <v>0</v>
      </c>
      <c r="G289" s="2">
        <f t="shared" si="8"/>
        <v>134.46431999999999</v>
      </c>
      <c r="H289" s="2">
        <f t="shared" si="9"/>
        <v>0.11000000000001364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559.55999999999995</v>
      </c>
      <c r="D290" s="1">
        <f>'PR-RAS'!E294</f>
        <v>675.4</v>
      </c>
      <c r="E290" s="1">
        <v>0</v>
      </c>
      <c r="F290" s="1">
        <v>0</v>
      </c>
      <c r="G290" s="2">
        <f t="shared" si="8"/>
        <v>552.09403999999995</v>
      </c>
      <c r="H290" s="2">
        <f t="shared" si="9"/>
        <v>0.84000000000003183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559.55999999999995</v>
      </c>
      <c r="D291" s="1">
        <f>'PR-RAS'!E295</f>
        <v>675.4</v>
      </c>
      <c r="E291" s="1">
        <v>0</v>
      </c>
      <c r="F291" s="1">
        <v>0</v>
      </c>
      <c r="G291" s="2">
        <f t="shared" si="8"/>
        <v>554.00439999999992</v>
      </c>
      <c r="H291" s="2">
        <f t="shared" si="9"/>
        <v>0.84000000000003183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59210.520000000004</v>
      </c>
      <c r="D345" s="1">
        <f>'PR-RAS'!E350</f>
        <v>78719.33</v>
      </c>
      <c r="E345" s="1">
        <v>0</v>
      </c>
      <c r="F345" s="1">
        <v>0</v>
      </c>
      <c r="G345" s="2">
        <f t="shared" si="8"/>
        <v>74527.317919999987</v>
      </c>
      <c r="H345" s="2">
        <f t="shared" si="9"/>
        <v>0.80999999999767169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59210.520000000004</v>
      </c>
      <c r="D358" s="1">
        <f>'PR-RAS'!E363</f>
        <v>78719.33</v>
      </c>
      <c r="E358" s="1">
        <v>0</v>
      </c>
      <c r="F358" s="1">
        <v>0</v>
      </c>
      <c r="G358" s="2">
        <f t="shared" si="8"/>
        <v>77343.757259999998</v>
      </c>
      <c r="H358" s="2">
        <f t="shared" si="9"/>
        <v>0.80999999999767169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10004.15</v>
      </c>
      <c r="D364" s="1">
        <f>'PR-RAS'!E369</f>
        <v>2573.86</v>
      </c>
      <c r="E364" s="1">
        <v>0</v>
      </c>
      <c r="F364" s="1">
        <v>0</v>
      </c>
      <c r="G364" s="2">
        <f t="shared" si="8"/>
        <v>5500.1288099999992</v>
      </c>
      <c r="H364" s="2">
        <f t="shared" si="9"/>
        <v>0.28999999999950887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9024.15</v>
      </c>
      <c r="D365" s="1">
        <f>'PR-RAS'!E370</f>
        <v>1509.96</v>
      </c>
      <c r="E365" s="1">
        <v>0</v>
      </c>
      <c r="F365" s="1">
        <v>0</v>
      </c>
      <c r="G365" s="2">
        <f t="shared" si="8"/>
        <v>4384.0414799999999</v>
      </c>
      <c r="H365" s="2">
        <f t="shared" si="9"/>
        <v>0.18999999999959982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980</v>
      </c>
      <c r="D367" s="1">
        <f>'PR-RAS'!E372</f>
        <v>0</v>
      </c>
      <c r="E367" s="1">
        <v>0</v>
      </c>
      <c r="F367" s="1">
        <v>0</v>
      </c>
      <c r="G367" s="2">
        <f t="shared" si="8"/>
        <v>358.68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644</v>
      </c>
      <c r="E370" s="1">
        <v>0</v>
      </c>
      <c r="F370" s="1">
        <v>0</v>
      </c>
      <c r="G370" s="2">
        <f t="shared" si="8"/>
        <v>475.27199999999999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419.9</v>
      </c>
      <c r="E371" s="1">
        <v>0</v>
      </c>
      <c r="F371" s="1">
        <v>0</v>
      </c>
      <c r="G371" s="2">
        <f t="shared" si="8"/>
        <v>310.726</v>
      </c>
      <c r="H371" s="2">
        <f t="shared" si="9"/>
        <v>0.10000000000002274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49206.37</v>
      </c>
      <c r="D378" s="1">
        <f>'PR-RAS'!E383</f>
        <v>76145.47</v>
      </c>
      <c r="E378" s="1">
        <v>0</v>
      </c>
      <c r="F378" s="1">
        <v>0</v>
      </c>
      <c r="G378" s="2">
        <f t="shared" si="8"/>
        <v>75964.485870000004</v>
      </c>
      <c r="H378" s="2">
        <f t="shared" si="9"/>
        <v>0.8400000000037835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49206.37</v>
      </c>
      <c r="D379" s="1">
        <f>'PR-RAS'!E384</f>
        <v>76145.47</v>
      </c>
      <c r="E379" s="1">
        <v>0</v>
      </c>
      <c r="F379" s="1">
        <v>0</v>
      </c>
      <c r="G379" s="2">
        <f t="shared" si="8"/>
        <v>76165.983179999996</v>
      </c>
      <c r="H379" s="2">
        <f t="shared" si="9"/>
        <v>0.8400000000037835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59210.520000000004</v>
      </c>
      <c r="D403" s="1">
        <f>'PR-RAS'!E408</f>
        <v>78719.33</v>
      </c>
      <c r="E403" s="1">
        <v>0</v>
      </c>
      <c r="F403" s="1">
        <v>0</v>
      </c>
      <c r="G403" s="2">
        <f t="shared" si="8"/>
        <v>87092.970360000007</v>
      </c>
      <c r="H403" s="2">
        <f t="shared" si="9"/>
        <v>0.80999999999767169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2046263.66</v>
      </c>
      <c r="D407" s="1">
        <f>'PR-RAS'!E412</f>
        <v>2500236.6999999997</v>
      </c>
      <c r="E407" s="1">
        <v>0</v>
      </c>
      <c r="F407" s="1">
        <v>0</v>
      </c>
      <c r="G407" s="2">
        <f t="shared" si="8"/>
        <v>2860975.2463600002</v>
      </c>
      <c r="H407" s="2">
        <f t="shared" si="9"/>
        <v>0.6400000003632158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2007134.54</v>
      </c>
      <c r="D408" s="1">
        <f>'PR-RAS'!E413</f>
        <v>2480313.98</v>
      </c>
      <c r="E408" s="1">
        <v>0</v>
      </c>
      <c r="F408" s="1">
        <v>0</v>
      </c>
      <c r="G408" s="2">
        <f t="shared" si="8"/>
        <v>2835879.3374999999</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39129.119999999879</v>
      </c>
      <c r="D409" s="1">
        <f>'PR-RAS'!E414</f>
        <v>19922.719999999739</v>
      </c>
      <c r="E409" s="1">
        <v>0</v>
      </c>
      <c r="F409" s="1">
        <v>0</v>
      </c>
      <c r="G409" s="2">
        <f t="shared" si="8"/>
        <v>32221.620479999736</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39315.199999999997</v>
      </c>
      <c r="E411" s="1">
        <v>0</v>
      </c>
      <c r="F411" s="1">
        <v>0</v>
      </c>
      <c r="G411" s="2">
        <f t="shared" si="8"/>
        <v>32238.463999999996</v>
      </c>
      <c r="H411" s="2">
        <f t="shared" si="9"/>
        <v>0.19999999999708962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466.89</v>
      </c>
      <c r="D412" s="1">
        <f>'PR-RAS'!E417</f>
        <v>0</v>
      </c>
      <c r="E412" s="1">
        <v>0</v>
      </c>
      <c r="F412" s="1">
        <v>0</v>
      </c>
      <c r="G412" s="2">
        <f t="shared" si="8"/>
        <v>191.89178999999999</v>
      </c>
      <c r="H412" s="2">
        <f t="shared" si="9"/>
        <v>0.11000000000001364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559.55999999999995</v>
      </c>
      <c r="D413" s="1">
        <f>'PR-RAS'!E418</f>
        <v>675.4</v>
      </c>
      <c r="E413" s="1">
        <v>0</v>
      </c>
      <c r="F413" s="1">
        <v>0</v>
      </c>
      <c r="G413" s="2">
        <f t="shared" si="8"/>
        <v>787.06831999999997</v>
      </c>
      <c r="H413" s="2">
        <f t="shared" si="9"/>
        <v>0.84000000000003183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2046263.66</v>
      </c>
      <c r="D633" s="1">
        <f>'PR-RAS'!E639</f>
        <v>2500236.6999999997</v>
      </c>
      <c r="E633" s="1">
        <v>0</v>
      </c>
      <c r="F633" s="1">
        <v>0</v>
      </c>
      <c r="G633" s="2">
        <f t="shared" si="10"/>
        <v>4453537.82192</v>
      </c>
      <c r="H633" s="2">
        <f t="shared" si="11"/>
        <v>0.6400000003632158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2007134.54</v>
      </c>
      <c r="D634" s="1">
        <f>'PR-RAS'!E640</f>
        <v>2480313.98</v>
      </c>
      <c r="E634" s="1">
        <v>0</v>
      </c>
      <c r="F634" s="1">
        <v>0</v>
      </c>
      <c r="G634" s="2">
        <f t="shared" si="10"/>
        <v>4410593.6624999996</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39129.119999999879</v>
      </c>
      <c r="D635" s="1">
        <f>'PR-RAS'!E641</f>
        <v>19922.719999999739</v>
      </c>
      <c r="E635" s="1">
        <v>0</v>
      </c>
      <c r="F635" s="1">
        <v>0</v>
      </c>
      <c r="G635" s="2">
        <f t="shared" si="10"/>
        <v>50069.871039999591</v>
      </c>
      <c r="H635" s="2">
        <f t="shared" si="11"/>
        <v>0.40000000013969839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39315.199999999997</v>
      </c>
      <c r="E637" s="1">
        <v>0</v>
      </c>
      <c r="F637" s="1">
        <v>0</v>
      </c>
      <c r="G637" s="2">
        <f t="shared" si="10"/>
        <v>50008.934399999998</v>
      </c>
      <c r="H637" s="2">
        <f t="shared" si="11"/>
        <v>0.19999999999708962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466.89</v>
      </c>
      <c r="D638" s="1">
        <f>'PR-RAS'!E644</f>
        <v>0</v>
      </c>
      <c r="E638" s="1">
        <v>0</v>
      </c>
      <c r="F638" s="1">
        <v>0</v>
      </c>
      <c r="G638" s="2">
        <f t="shared" si="10"/>
        <v>297.40893</v>
      </c>
      <c r="H638" s="2">
        <f t="shared" si="11"/>
        <v>0.11000000000001364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38662.22999999988</v>
      </c>
      <c r="D639" s="1">
        <f>'PR-RAS'!E645</f>
        <v>59237.919999999736</v>
      </c>
      <c r="E639" s="1">
        <v>0</v>
      </c>
      <c r="F639" s="1">
        <v>0</v>
      </c>
      <c r="G639" s="2">
        <f t="shared" si="10"/>
        <v>100254.0886599996</v>
      </c>
      <c r="H639" s="2">
        <f t="shared" si="11"/>
        <v>0.31000000014319085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151759.88</v>
      </c>
      <c r="D641" s="1">
        <f>'PR-RAS'!E647</f>
        <v>182545.44</v>
      </c>
      <c r="E641" s="1">
        <v>0</v>
      </c>
      <c r="F641" s="1">
        <v>0</v>
      </c>
      <c r="G641" s="2">
        <f t="shared" si="10"/>
        <v>330784.48639999999</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75620.679999999993</v>
      </c>
      <c r="D642" s="1">
        <f>'PR-RAS'!E649</f>
        <v>102738.75</v>
      </c>
      <c r="E642" s="1">
        <v>0</v>
      </c>
      <c r="F642" s="1">
        <v>0</v>
      </c>
      <c r="G642" s="2">
        <f t="shared" si="10"/>
        <v>180183.93338</v>
      </c>
      <c r="H642" s="2">
        <f t="shared" si="11"/>
        <v>0.57000000000698492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86605.97</v>
      </c>
      <c r="D643" s="1">
        <f>'PR-RAS'!E650</f>
        <v>132122.44</v>
      </c>
      <c r="E643" s="1">
        <v>0</v>
      </c>
      <c r="F643" s="1">
        <v>0</v>
      </c>
      <c r="G643" s="2">
        <f t="shared" si="10"/>
        <v>225246.2457</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76726.789999999994</v>
      </c>
      <c r="D644" s="1">
        <f>'PR-RAS'!E651</f>
        <v>144871.06</v>
      </c>
      <c r="E644" s="1">
        <v>0</v>
      </c>
      <c r="F644" s="1">
        <v>0</v>
      </c>
      <c r="G644" s="2">
        <f t="shared" si="10"/>
        <v>235639.50912999999</v>
      </c>
      <c r="H644" s="2">
        <f t="shared" si="11"/>
        <v>0.27000000000407454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85499.86</v>
      </c>
      <c r="D645" s="1">
        <f>'PR-RAS'!E652</f>
        <v>89990.13</v>
      </c>
      <c r="E645" s="1">
        <v>0</v>
      </c>
      <c r="F645" s="1">
        <v>0</v>
      </c>
      <c r="G645" s="2">
        <f t="shared" si="10"/>
        <v>170969.19727999999</v>
      </c>
      <c r="H645" s="2">
        <f t="shared" si="11"/>
        <v>0.27000000000407454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77</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70</v>
      </c>
      <c r="E649" s="1">
        <v>0</v>
      </c>
      <c r="F649" s="1">
        <v>0</v>
      </c>
      <c r="G649" s="2">
        <f t="shared" si="10"/>
        <v>135.43200000000002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1735928.67</v>
      </c>
      <c r="D668" s="1">
        <f>'PR-RAS'!E675</f>
        <v>2187616</v>
      </c>
      <c r="E668" s="1">
        <v>0</v>
      </c>
      <c r="F668" s="1">
        <v>0</v>
      </c>
      <c r="G668" s="2">
        <f t="shared" si="10"/>
        <v>4076144.16689</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930</v>
      </c>
      <c r="E670" s="1">
        <v>0</v>
      </c>
      <c r="F670" s="1">
        <v>0</v>
      </c>
      <c r="G670" s="2">
        <f t="shared" si="10"/>
        <v>1244.3400000000001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23781.599999999999</v>
      </c>
      <c r="D687" s="1">
        <f>'PR-RAS'!E694</f>
        <v>46377.8</v>
      </c>
      <c r="E687" s="1">
        <v>0</v>
      </c>
      <c r="F687" s="1">
        <v>0</v>
      </c>
      <c r="G687" s="2">
        <f t="shared" si="10"/>
        <v>79944.51920000001</v>
      </c>
      <c r="H687" s="2">
        <f t="shared" si="11"/>
        <v>0.59999999999854481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785</v>
      </c>
      <c r="E690" s="1">
        <v>0</v>
      </c>
      <c r="F690" s="1">
        <v>0</v>
      </c>
      <c r="G690" s="2">
        <f t="shared" si="10"/>
        <v>1081.73</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126.18</v>
      </c>
      <c r="D703" s="1">
        <f>'PR-RAS'!E710</f>
        <v>2364.66</v>
      </c>
      <c r="E703" s="1">
        <v>0</v>
      </c>
      <c r="F703" s="1">
        <v>0</v>
      </c>
      <c r="G703" s="2">
        <f t="shared" si="10"/>
        <v>3408.5609999999997</v>
      </c>
      <c r="H703" s="2">
        <f t="shared" si="11"/>
        <v>0.52000000000015234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6500</v>
      </c>
      <c r="D705" s="1">
        <f>'PR-RAS'!E712</f>
        <v>0</v>
      </c>
      <c r="E705" s="1">
        <v>0</v>
      </c>
      <c r="F705" s="1">
        <v>0</v>
      </c>
      <c r="G705" s="2">
        <f t="shared" si="10"/>
        <v>4576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6587.36</v>
      </c>
      <c r="D709" s="1">
        <f>'PR-RAS'!E716</f>
        <v>4620.24</v>
      </c>
      <c r="E709" s="1">
        <v>0</v>
      </c>
      <c r="F709" s="1">
        <v>0</v>
      </c>
      <c r="G709" s="2">
        <f t="shared" si="10"/>
        <v>11206.110719999999</v>
      </c>
      <c r="H709" s="2">
        <f t="shared" si="11"/>
        <v>0.5999999999994543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3768.93</v>
      </c>
      <c r="D710" s="1">
        <f>'PR-RAS'!E717</f>
        <v>3048.62</v>
      </c>
      <c r="E710" s="1">
        <v>0</v>
      </c>
      <c r="F710" s="1">
        <v>0</v>
      </c>
      <c r="G710" s="2">
        <f t="shared" si="10"/>
        <v>6995.1145299999998</v>
      </c>
      <c r="H710" s="2">
        <f t="shared" si="11"/>
        <v>0.45000000000027285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29371.81</v>
      </c>
      <c r="D711" s="1">
        <f>'PR-RAS'!E718</f>
        <v>30656.78</v>
      </c>
      <c r="E711" s="1">
        <v>0</v>
      </c>
      <c r="F711" s="1">
        <v>0</v>
      </c>
      <c r="G711" s="2">
        <f t="shared" si="10"/>
        <v>64386.612699999991</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3816</v>
      </c>
      <c r="D713" s="1">
        <f>'PR-RAS'!E720</f>
        <v>2416</v>
      </c>
      <c r="E713" s="1">
        <v>0</v>
      </c>
      <c r="F713" s="1">
        <v>0</v>
      </c>
      <c r="G713" s="2">
        <f t="shared" si="10"/>
        <v>6157.3759999999993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120.29</v>
      </c>
      <c r="D714" s="1">
        <f>'PR-RAS'!E721</f>
        <v>0</v>
      </c>
      <c r="E714" s="1">
        <v>0</v>
      </c>
      <c r="F714" s="1">
        <v>0</v>
      </c>
      <c r="G714" s="2">
        <f t="shared" si="10"/>
        <v>85.766769999999994</v>
      </c>
      <c r="H714" s="2">
        <f t="shared" si="11"/>
        <v>0.29000000000000625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1106.49</v>
      </c>
      <c r="D715" s="1">
        <f>'PR-RAS'!E722</f>
        <v>1618.41</v>
      </c>
      <c r="E715" s="1">
        <v>0</v>
      </c>
      <c r="F715" s="1">
        <v>0</v>
      </c>
      <c r="G715" s="2">
        <f t="shared" si="10"/>
        <v>3101.1233400000001</v>
      </c>
      <c r="H715" s="2">
        <f t="shared" si="11"/>
        <v>0.90000000000009095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3683.64</v>
      </c>
      <c r="D718" s="1">
        <f>'PR-RAS'!E725</f>
        <v>3268.44</v>
      </c>
      <c r="E718" s="1">
        <v>0</v>
      </c>
      <c r="F718" s="1">
        <v>0</v>
      </c>
      <c r="G718" s="2">
        <f t="shared" si="10"/>
        <v>7328.1128399999998</v>
      </c>
      <c r="H718" s="2">
        <f t="shared" si="11"/>
        <v>0.8000000000001819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1680</v>
      </c>
      <c r="D816" s="1">
        <f>'PR-RAS'!E823</f>
        <v>600</v>
      </c>
      <c r="E816" s="1">
        <v>0</v>
      </c>
      <c r="F816" s="1">
        <v>0</v>
      </c>
      <c r="G816" s="2">
        <f t="shared" si="18"/>
        <v>2347.1999999999998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2903723.38</v>
      </c>
      <c r="D984" s="6">
        <f>BILANCA!E6</f>
        <v>2880948.4899999998</v>
      </c>
      <c r="E984" s="6">
        <v>0</v>
      </c>
      <c r="F984" s="6">
        <v>0</v>
      </c>
      <c r="G984" s="7">
        <f t="shared" ref="G984:G1241" si="22">B984/1000*C984+B984/500*D984</f>
        <v>8665.620359999999</v>
      </c>
      <c r="H984" s="7">
        <f t="shared" si="19"/>
        <v>0.86999999964609742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2655531.2599999998</v>
      </c>
      <c r="D985" s="1">
        <f>BILANCA!E7</f>
        <v>2603603.96</v>
      </c>
      <c r="E985" s="1">
        <v>0</v>
      </c>
      <c r="F985" s="1">
        <v>0</v>
      </c>
      <c r="G985" s="2">
        <f t="shared" si="22"/>
        <v>15725.478359999999</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274295.77</v>
      </c>
      <c r="D986" s="1">
        <f>BILANCA!E8</f>
        <v>274295.77</v>
      </c>
      <c r="E986" s="1">
        <v>0</v>
      </c>
      <c r="F986" s="1">
        <v>0</v>
      </c>
      <c r="G986" s="2">
        <f t="shared" si="22"/>
        <v>2468.6619300000002</v>
      </c>
      <c r="H986" s="2">
        <f t="shared" si="19"/>
        <v>0.4599999999627471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273240.43</v>
      </c>
      <c r="D987" s="1">
        <f>BILANCA!E9</f>
        <v>273240.43</v>
      </c>
      <c r="E987" s="1">
        <v>0</v>
      </c>
      <c r="F987" s="1">
        <v>0</v>
      </c>
      <c r="G987" s="2">
        <f t="shared" si="22"/>
        <v>3278.8851599999998</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1055.3399999999999</v>
      </c>
      <c r="D988" s="1">
        <f>BILANCA!E10</f>
        <v>1055.3399999999999</v>
      </c>
      <c r="E988" s="1">
        <v>0</v>
      </c>
      <c r="F988" s="1">
        <v>0</v>
      </c>
      <c r="G988" s="2">
        <f t="shared" si="22"/>
        <v>15.8301</v>
      </c>
      <c r="H988" s="2">
        <f t="shared" si="19"/>
        <v>0.67999999999983629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2378694.98</v>
      </c>
      <c r="D990" s="1">
        <f>BILANCA!E12</f>
        <v>2326767.6800000002</v>
      </c>
      <c r="E990" s="1">
        <v>0</v>
      </c>
      <c r="F990" s="1">
        <v>0</v>
      </c>
      <c r="G990" s="2">
        <f t="shared" si="22"/>
        <v>49225.612380000006</v>
      </c>
      <c r="H990" s="2">
        <f t="shared" si="19"/>
        <v>0.33999999985098839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2235007.12</v>
      </c>
      <c r="D991" s="1">
        <f>BILANCA!E13</f>
        <v>2185405.42</v>
      </c>
      <c r="E991" s="1">
        <v>0</v>
      </c>
      <c r="F991" s="1">
        <v>0</v>
      </c>
      <c r="G991" s="2">
        <f t="shared" si="22"/>
        <v>52846.543680000002</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3968135.69</v>
      </c>
      <c r="D993" s="1">
        <f>BILANCA!E15</f>
        <v>3968135.69</v>
      </c>
      <c r="E993" s="1">
        <v>0</v>
      </c>
      <c r="F993" s="1">
        <v>0</v>
      </c>
      <c r="G993" s="2">
        <f t="shared" si="22"/>
        <v>119044.0707</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1733128.57</v>
      </c>
      <c r="D996" s="1">
        <f>BILANCA!E18</f>
        <v>1782730.27</v>
      </c>
      <c r="E996" s="1">
        <v>0</v>
      </c>
      <c r="F996" s="1">
        <v>0</v>
      </c>
      <c r="G996" s="2">
        <f t="shared" si="22"/>
        <v>68881.658429999996</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22801.540000000008</v>
      </c>
      <c r="D997" s="1">
        <f>BILANCA!E19</f>
        <v>17179.78999999995</v>
      </c>
      <c r="E997" s="1">
        <v>0</v>
      </c>
      <c r="F997" s="1">
        <v>0</v>
      </c>
      <c r="G997" s="2">
        <f t="shared" si="22"/>
        <v>800.25567999999873</v>
      </c>
      <c r="H997" s="2">
        <f t="shared" si="19"/>
        <v>0.67000000004190952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200425.53</v>
      </c>
      <c r="D998" s="1">
        <f>BILANCA!E20</f>
        <v>200756.47</v>
      </c>
      <c r="E998" s="1">
        <v>0</v>
      </c>
      <c r="F998" s="1">
        <v>0</v>
      </c>
      <c r="G998" s="2">
        <f t="shared" si="22"/>
        <v>9029.0770499999999</v>
      </c>
      <c r="H998" s="2">
        <f t="shared" si="19"/>
        <v>0.94000000000232831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3614.52</v>
      </c>
      <c r="D999" s="1">
        <f>BILANCA!E21</f>
        <v>3614.52</v>
      </c>
      <c r="E999" s="1">
        <v>0</v>
      </c>
      <c r="F999" s="1">
        <v>0</v>
      </c>
      <c r="G999" s="2">
        <f t="shared" si="22"/>
        <v>173.49696</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18367.099999999999</v>
      </c>
      <c r="D1000" s="1">
        <f>BILANCA!E22</f>
        <v>15060.81</v>
      </c>
      <c r="E1000" s="1">
        <v>0</v>
      </c>
      <c r="F1000" s="1">
        <v>0</v>
      </c>
      <c r="G1000" s="2">
        <f t="shared" si="22"/>
        <v>824.30824000000007</v>
      </c>
      <c r="H1000" s="2">
        <f t="shared" si="19"/>
        <v>0.28999999999905413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3956.18</v>
      </c>
      <c r="D1002" s="1">
        <f>BILANCA!E24</f>
        <v>3956.18</v>
      </c>
      <c r="E1002" s="1">
        <v>0</v>
      </c>
      <c r="F1002" s="1">
        <v>0</v>
      </c>
      <c r="G1002" s="2">
        <f t="shared" si="22"/>
        <v>225.50225999999998</v>
      </c>
      <c r="H1002" s="2">
        <f t="shared" si="19"/>
        <v>0.35999999999967258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16836.53</v>
      </c>
      <c r="D1003" s="1">
        <f>BILANCA!E25</f>
        <v>17480.53</v>
      </c>
      <c r="E1003" s="1">
        <v>0</v>
      </c>
      <c r="F1003" s="1">
        <v>0</v>
      </c>
      <c r="G1003" s="2">
        <f t="shared" si="22"/>
        <v>1035.9517999999998</v>
      </c>
      <c r="H1003" s="2">
        <f t="shared" si="19"/>
        <v>0.94000000000232831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34948.639999999999</v>
      </c>
      <c r="D1004" s="1">
        <f>BILANCA!E26</f>
        <v>34322.01</v>
      </c>
      <c r="E1004" s="1">
        <v>0</v>
      </c>
      <c r="F1004" s="1">
        <v>0</v>
      </c>
      <c r="G1004" s="2">
        <f t="shared" si="22"/>
        <v>2175.4458600000003</v>
      </c>
      <c r="H1004" s="2">
        <f t="shared" si="19"/>
        <v>0.37000000000261934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255346.96</v>
      </c>
      <c r="D1006" s="1">
        <f>BILANCA!E28</f>
        <v>258010.73</v>
      </c>
      <c r="E1006" s="1">
        <v>0</v>
      </c>
      <c r="F1006" s="1">
        <v>0</v>
      </c>
      <c r="G1006" s="2">
        <f t="shared" si="22"/>
        <v>17741.47366</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120886.32</v>
      </c>
      <c r="D1013" s="1">
        <f>BILANCA!E35</f>
        <v>124182.47</v>
      </c>
      <c r="E1013" s="1">
        <v>0</v>
      </c>
      <c r="F1013" s="1">
        <v>0</v>
      </c>
      <c r="G1013" s="2">
        <f t="shared" si="22"/>
        <v>11077.5378</v>
      </c>
      <c r="H1013" s="2">
        <f t="shared" si="19"/>
        <v>0.79000000000814907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161300.75</v>
      </c>
      <c r="D1014" s="1">
        <f>BILANCA!E36</f>
        <v>237446.22</v>
      </c>
      <c r="E1014" s="1">
        <v>0</v>
      </c>
      <c r="F1014" s="1">
        <v>0</v>
      </c>
      <c r="G1014" s="2">
        <f t="shared" si="22"/>
        <v>19721.988890000001</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5561.56</v>
      </c>
      <c r="D1015" s="1">
        <f>BILANCA!E37</f>
        <v>5561.56</v>
      </c>
      <c r="E1015" s="1">
        <v>0</v>
      </c>
      <c r="F1015" s="1">
        <v>0</v>
      </c>
      <c r="G1015" s="2">
        <f t="shared" si="22"/>
        <v>533.90976000000012</v>
      </c>
      <c r="H1015" s="2">
        <f t="shared" si="19"/>
        <v>0.87999999999919964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45975.99</v>
      </c>
      <c r="D1018" s="1">
        <f>BILANCA!E40</f>
        <v>118825.31</v>
      </c>
      <c r="E1018" s="1">
        <v>0</v>
      </c>
      <c r="F1018" s="1">
        <v>0</v>
      </c>
      <c r="G1018" s="2">
        <f t="shared" si="22"/>
        <v>9926.9313500000007</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211366.64</v>
      </c>
      <c r="D1032" s="1">
        <f>BILANCA!E54</f>
        <v>213807.67</v>
      </c>
      <c r="E1032" s="1">
        <v>0</v>
      </c>
      <c r="F1032" s="1">
        <v>0</v>
      </c>
      <c r="G1032" s="2">
        <f t="shared" si="22"/>
        <v>31310.117020000005</v>
      </c>
      <c r="H1032" s="2">
        <f t="shared" si="19"/>
        <v>0.68999999997322448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211366.64</v>
      </c>
      <c r="D1033" s="1">
        <f>BILANCA!E55</f>
        <v>213807.67</v>
      </c>
      <c r="E1033" s="1">
        <v>0</v>
      </c>
      <c r="F1033" s="1">
        <v>0</v>
      </c>
      <c r="G1033" s="2">
        <f t="shared" si="22"/>
        <v>31949.099000000006</v>
      </c>
      <c r="H1033" s="2">
        <f t="shared" si="19"/>
        <v>0.68999999997322448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2069.65</v>
      </c>
      <c r="D1034" s="1">
        <f>BILANCA!E56</f>
        <v>2069.65</v>
      </c>
      <c r="E1034" s="1">
        <v>0</v>
      </c>
      <c r="F1034" s="1">
        <v>0</v>
      </c>
      <c r="G1034" s="2">
        <f t="shared" si="22"/>
        <v>316.65645000000001</v>
      </c>
      <c r="H1034" s="2">
        <f t="shared" si="19"/>
        <v>0.6999999999998181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2069.65</v>
      </c>
      <c r="D1036" s="1">
        <f>BILANCA!E58</f>
        <v>2069.65</v>
      </c>
      <c r="E1036" s="1">
        <v>0</v>
      </c>
      <c r="F1036" s="1">
        <v>0</v>
      </c>
      <c r="G1036" s="2">
        <f t="shared" si="22"/>
        <v>329.07434999999998</v>
      </c>
      <c r="H1036" s="2">
        <f t="shared" si="19"/>
        <v>0.6999999999998181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470.86</v>
      </c>
      <c r="D1041" s="1">
        <f>BILANCA!E63</f>
        <v>470.86</v>
      </c>
      <c r="E1041" s="1">
        <v>0</v>
      </c>
      <c r="F1041" s="1">
        <v>0</v>
      </c>
      <c r="G1041" s="2">
        <f t="shared" si="22"/>
        <v>81.929640000000006</v>
      </c>
      <c r="H1041" s="2">
        <f t="shared" si="19"/>
        <v>0.27999999999997272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470.86</v>
      </c>
      <c r="D1042" s="1">
        <f>BILANCA!E64</f>
        <v>470.86</v>
      </c>
      <c r="E1042" s="1">
        <v>0</v>
      </c>
      <c r="F1042" s="1">
        <v>0</v>
      </c>
      <c r="G1042" s="2">
        <f t="shared" si="22"/>
        <v>83.342219999999998</v>
      </c>
      <c r="H1042" s="2">
        <f t="shared" si="19"/>
        <v>0.27999999999997272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248192.12</v>
      </c>
      <c r="D1046" s="1">
        <f>BILANCA!E68</f>
        <v>277344.52999999997</v>
      </c>
      <c r="E1046" s="1">
        <v>0</v>
      </c>
      <c r="F1046" s="1">
        <v>0</v>
      </c>
      <c r="G1046" s="2">
        <f t="shared" si="22"/>
        <v>50581.514339999994</v>
      </c>
      <c r="H1046" s="2">
        <f t="shared" si="19"/>
        <v>0.59000000002561137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85499.86</v>
      </c>
      <c r="D1047" s="1">
        <f>BILANCA!E69</f>
        <v>89990.12999999999</v>
      </c>
      <c r="E1047" s="1">
        <v>0</v>
      </c>
      <c r="F1047" s="1">
        <v>0</v>
      </c>
      <c r="G1047" s="2">
        <f t="shared" si="22"/>
        <v>16990.72768</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84988.37</v>
      </c>
      <c r="D1048" s="1">
        <f>BILANCA!E70</f>
        <v>89633.51</v>
      </c>
      <c r="E1048" s="1">
        <v>0</v>
      </c>
      <c r="F1048" s="1">
        <v>0</v>
      </c>
      <c r="G1048" s="2">
        <f t="shared" si="22"/>
        <v>17176.600350000001</v>
      </c>
      <c r="H1048" s="2">
        <f t="shared" si="19"/>
        <v>0.86000000000058208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84988.37</v>
      </c>
      <c r="D1050" s="1">
        <f>BILANCA!E72</f>
        <v>89633.51</v>
      </c>
      <c r="E1050" s="1">
        <v>0</v>
      </c>
      <c r="F1050" s="1">
        <v>0</v>
      </c>
      <c r="G1050" s="2">
        <f t="shared" si="22"/>
        <v>17705.111130000001</v>
      </c>
      <c r="H1050" s="2">
        <f t="shared" si="19"/>
        <v>0.86000000000058208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511.49</v>
      </c>
      <c r="D1054" s="1">
        <f>BILANCA!E76</f>
        <v>356.62</v>
      </c>
      <c r="E1054" s="1">
        <v>0</v>
      </c>
      <c r="F1054" s="1">
        <v>0</v>
      </c>
      <c r="G1054" s="2">
        <f t="shared" si="22"/>
        <v>86.955829999999992</v>
      </c>
      <c r="H1054" s="2">
        <f t="shared" si="19"/>
        <v>0.87000000000000455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10372.82</v>
      </c>
      <c r="D1056" s="1">
        <f>BILANCA!E78</f>
        <v>4133.5600000000004</v>
      </c>
      <c r="E1056" s="1">
        <v>0</v>
      </c>
      <c r="F1056" s="1">
        <v>0</v>
      </c>
      <c r="G1056" s="2">
        <f t="shared" si="22"/>
        <v>1360.7156199999999</v>
      </c>
      <c r="H1056" s="2">
        <f t="shared" si="19"/>
        <v>0.61999999999989086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10372.82</v>
      </c>
      <c r="D1064" s="1">
        <f>BILANCA!E86</f>
        <v>4133.5600000000004</v>
      </c>
      <c r="E1064" s="1">
        <v>0</v>
      </c>
      <c r="F1064" s="1">
        <v>0</v>
      </c>
      <c r="G1064" s="2">
        <f t="shared" si="22"/>
        <v>1509.8351400000001</v>
      </c>
      <c r="H1064" s="2">
        <f t="shared" si="19"/>
        <v>0.61999999999989086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559.55999999999995</v>
      </c>
      <c r="D1124" s="1">
        <f>BILANCA!E146</f>
        <v>675.4</v>
      </c>
      <c r="E1124" s="1">
        <v>0</v>
      </c>
      <c r="F1124" s="1">
        <v>0</v>
      </c>
      <c r="G1124" s="2">
        <f t="shared" si="22"/>
        <v>269.36075999999997</v>
      </c>
      <c r="H1124" s="2">
        <f t="shared" si="23"/>
        <v>0.84000000000003183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559.55999999999995</v>
      </c>
      <c r="D1138" s="1">
        <f>BILANCA!E160</f>
        <v>675.4</v>
      </c>
      <c r="E1138" s="1">
        <v>0</v>
      </c>
      <c r="F1138" s="1">
        <v>0</v>
      </c>
      <c r="G1138" s="2">
        <f t="shared" si="22"/>
        <v>296.10579999999999</v>
      </c>
      <c r="H1138" s="2">
        <f t="shared" si="23"/>
        <v>0.84000000000003183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151759.88</v>
      </c>
      <c r="D1148" s="1">
        <f>BILANCA!E170</f>
        <v>182545.44</v>
      </c>
      <c r="E1148" s="1">
        <v>0</v>
      </c>
      <c r="F1148" s="1">
        <v>0</v>
      </c>
      <c r="G1148" s="2">
        <f t="shared" si="22"/>
        <v>85280.375400000004</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151759.88</v>
      </c>
      <c r="D1151" s="1">
        <f>BILANCA!E173</f>
        <v>182545.44</v>
      </c>
      <c r="E1151" s="1">
        <v>0</v>
      </c>
      <c r="F1151" s="1">
        <v>0</v>
      </c>
      <c r="G1151" s="2">
        <f t="shared" si="22"/>
        <v>86830.927680000008</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2903723.3800000004</v>
      </c>
      <c r="D1152" s="1">
        <f>BILANCA!E175</f>
        <v>2880948.4899999998</v>
      </c>
      <c r="E1152" s="1">
        <v>0</v>
      </c>
      <c r="F1152" s="1">
        <v>0</v>
      </c>
      <c r="G1152" s="2">
        <f t="shared" si="22"/>
        <v>1464489.8408400002</v>
      </c>
      <c r="H1152" s="2">
        <f t="shared" si="23"/>
        <v>0.87000000011175871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205766.18000000002</v>
      </c>
      <c r="D1153" s="1">
        <f>BILANCA!E176</f>
        <v>214880.03</v>
      </c>
      <c r="E1153" s="1">
        <v>0</v>
      </c>
      <c r="F1153" s="1">
        <v>0</v>
      </c>
      <c r="G1153" s="2">
        <f t="shared" si="22"/>
        <v>108039.4608</v>
      </c>
      <c r="H1153" s="2">
        <f t="shared" si="23"/>
        <v>0.21000000002095476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205766.18000000002</v>
      </c>
      <c r="D1154" s="1">
        <f>BILANCA!E177</f>
        <v>214880.03</v>
      </c>
      <c r="E1154" s="1">
        <v>0</v>
      </c>
      <c r="F1154" s="1">
        <v>0</v>
      </c>
      <c r="G1154" s="2">
        <f t="shared" si="22"/>
        <v>108674.98704000001</v>
      </c>
      <c r="H1154" s="2">
        <f t="shared" si="23"/>
        <v>0.21000000002095476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152082.38</v>
      </c>
      <c r="D1155" s="1">
        <f>BILANCA!E178</f>
        <v>182701</v>
      </c>
      <c r="E1155" s="1">
        <v>0</v>
      </c>
      <c r="F1155" s="1">
        <v>0</v>
      </c>
      <c r="G1155" s="2">
        <f t="shared" si="22"/>
        <v>89007.31336</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43370.7</v>
      </c>
      <c r="D1156" s="1">
        <f>BILANCA!E179</f>
        <v>22434.5</v>
      </c>
      <c r="E1156" s="1">
        <v>0</v>
      </c>
      <c r="F1156" s="1">
        <v>0</v>
      </c>
      <c r="G1156" s="2">
        <f t="shared" si="22"/>
        <v>15265.468099999998</v>
      </c>
      <c r="H1156" s="2">
        <f t="shared" si="23"/>
        <v>0.80000000000291038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10313.1</v>
      </c>
      <c r="D1165" s="1">
        <f>BILANCA!E188</f>
        <v>9744.5300000000007</v>
      </c>
      <c r="E1165" s="1">
        <v>0</v>
      </c>
      <c r="F1165" s="1">
        <v>0</v>
      </c>
      <c r="G1165" s="2">
        <f t="shared" si="22"/>
        <v>5423.9931200000001</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2697957.2</v>
      </c>
      <c r="D1214" s="1">
        <f>BILANCA!E237</f>
        <v>2666068.46</v>
      </c>
      <c r="E1214" s="1">
        <v>0</v>
      </c>
      <c r="F1214" s="1">
        <v>0</v>
      </c>
      <c r="G1214" s="2">
        <f t="shared" si="22"/>
        <v>1854951.74172</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2658735.41</v>
      </c>
      <c r="D1215" s="1">
        <f>BILANCA!E238</f>
        <v>2606155.14</v>
      </c>
      <c r="E1215" s="1">
        <v>0</v>
      </c>
      <c r="F1215" s="1">
        <v>0</v>
      </c>
      <c r="G1215" s="2">
        <f t="shared" si="22"/>
        <v>1826082.6000800002</v>
      </c>
      <c r="H1215" s="2">
        <f t="shared" si="23"/>
        <v>0.55000000027939677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2658735.41</v>
      </c>
      <c r="D1216" s="1">
        <f>BILANCA!E239</f>
        <v>2606155.14</v>
      </c>
      <c r="E1216" s="1">
        <v>0</v>
      </c>
      <c r="F1216" s="1">
        <v>0</v>
      </c>
      <c r="G1216" s="2">
        <f t="shared" si="22"/>
        <v>1833953.6457700003</v>
      </c>
      <c r="H1216" s="2">
        <f t="shared" si="23"/>
        <v>0.55000000027939677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2551057.7400000002</v>
      </c>
      <c r="D1217" s="1">
        <f>BILANCA!E240</f>
        <v>2497833.4700000002</v>
      </c>
      <c r="E1217" s="1">
        <v>0</v>
      </c>
      <c r="F1217" s="1">
        <v>0</v>
      </c>
      <c r="G1217" s="2">
        <f t="shared" si="22"/>
        <v>1765933.5751200002</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107677.67</v>
      </c>
      <c r="D1218" s="1">
        <f>BILANCA!E241</f>
        <v>108321.67</v>
      </c>
      <c r="E1218" s="1">
        <v>0</v>
      </c>
      <c r="F1218" s="1">
        <v>0</v>
      </c>
      <c r="G1218" s="2">
        <f t="shared" si="22"/>
        <v>76215.437349999993</v>
      </c>
      <c r="H1218" s="2">
        <f t="shared" si="23"/>
        <v>0.66000000000349246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38662.230000000003</v>
      </c>
      <c r="D1222" s="1">
        <f>BILANCA!E245</f>
        <v>59237.919999999998</v>
      </c>
      <c r="E1222" s="1">
        <v>0</v>
      </c>
      <c r="F1222" s="1">
        <v>0</v>
      </c>
      <c r="G1222" s="2">
        <f t="shared" si="22"/>
        <v>37555.998729999999</v>
      </c>
      <c r="H1222" s="2">
        <f t="shared" si="23"/>
        <v>0.31000000000494765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38662.230000000003</v>
      </c>
      <c r="D1223" s="1">
        <f>BILANCA!E246</f>
        <v>59237.919999999998</v>
      </c>
      <c r="E1223" s="1">
        <v>0</v>
      </c>
      <c r="F1223" s="1">
        <v>0</v>
      </c>
      <c r="G1223" s="2">
        <f t="shared" si="22"/>
        <v>37713.136799999993</v>
      </c>
      <c r="H1223" s="2">
        <f t="shared" si="23"/>
        <v>0.31000000000494765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38662.230000000003</v>
      </c>
      <c r="D1224" s="1">
        <f>BILANCA!E247</f>
        <v>59237.919999999998</v>
      </c>
      <c r="E1224" s="1">
        <v>0</v>
      </c>
      <c r="F1224" s="1">
        <v>0</v>
      </c>
      <c r="G1224" s="2">
        <f t="shared" si="22"/>
        <v>37870.274870000001</v>
      </c>
      <c r="H1224" s="2">
        <f t="shared" si="23"/>
        <v>0.31000000000494765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559.55999999999995</v>
      </c>
      <c r="D1232" s="1">
        <f>BILANCA!E255</f>
        <v>675.4</v>
      </c>
      <c r="E1232" s="1">
        <v>0</v>
      </c>
      <c r="F1232" s="1">
        <v>0</v>
      </c>
      <c r="G1232" s="2">
        <f t="shared" si="22"/>
        <v>475.67963999999995</v>
      </c>
      <c r="H1232" s="2">
        <f t="shared" si="23"/>
        <v>0.84000000000003183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60043.88</v>
      </c>
      <c r="D1236" s="1">
        <f>BILANCA!E259</f>
        <v>61864.05</v>
      </c>
      <c r="E1236" s="1">
        <v>0</v>
      </c>
      <c r="F1236" s="1">
        <v>0</v>
      </c>
      <c r="G1236" s="2">
        <f t="shared" si="22"/>
        <v>46494.310940000003</v>
      </c>
      <c r="H1236" s="2">
        <f t="shared" si="23"/>
        <v>0.17000000000552973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60043.88</v>
      </c>
      <c r="D1237" s="1">
        <f>BILANCA!E260</f>
        <v>61864.05</v>
      </c>
      <c r="E1237" s="1">
        <v>0</v>
      </c>
      <c r="F1237" s="1">
        <v>0</v>
      </c>
      <c r="G1237" s="2">
        <f t="shared" si="22"/>
        <v>46678.082920000001</v>
      </c>
      <c r="H1237" s="2">
        <f t="shared" si="23"/>
        <v>0.17000000000552973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559.55999999999995</v>
      </c>
      <c r="D1241" s="1">
        <f>BILANCA!E265</f>
        <v>675.4</v>
      </c>
      <c r="E1241" s="1">
        <v>0</v>
      </c>
      <c r="F1241" s="1">
        <v>0</v>
      </c>
      <c r="G1241" s="2">
        <f t="shared" si="22"/>
        <v>492.87288000000001</v>
      </c>
      <c r="H1241" s="2">
        <f t="shared" si="23"/>
        <v>0.84000000000003183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10306.459999999999</v>
      </c>
      <c r="D1244" s="1">
        <f>BILANCA!E268</f>
        <v>4067.2</v>
      </c>
      <c r="E1244" s="1">
        <v>0</v>
      </c>
      <c r="F1244" s="1">
        <v>0</v>
      </c>
      <c r="G1244" s="2">
        <f t="shared" si="24"/>
        <v>4813.0644599999996</v>
      </c>
      <c r="H1244" s="2">
        <f t="shared" si="23"/>
        <v>0.65999999999894499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66.36</v>
      </c>
      <c r="D1245" s="1">
        <f>BILANCA!E269</f>
        <v>66.36</v>
      </c>
      <c r="E1245" s="1">
        <v>0</v>
      </c>
      <c r="F1245" s="1">
        <v>0</v>
      </c>
      <c r="G1245" s="2">
        <f t="shared" si="24"/>
        <v>52.158960000000008</v>
      </c>
      <c r="H1245" s="2">
        <f t="shared" si="23"/>
        <v>0.71999999999999886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205766.18</v>
      </c>
      <c r="D1264" s="1">
        <f>BILANCA!E288</f>
        <v>214880.03</v>
      </c>
      <c r="E1264" s="1">
        <v>0</v>
      </c>
      <c r="F1264" s="1">
        <v>0</v>
      </c>
      <c r="G1264" s="2">
        <f t="shared" si="24"/>
        <v>178582.87344000002</v>
      </c>
      <c r="H1264" s="2">
        <f t="shared" si="23"/>
        <v>0.20999999999185093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6.64</v>
      </c>
      <c r="D1274" s="1">
        <f>BILANCA!E298</f>
        <v>6.64</v>
      </c>
      <c r="E1274" s="1">
        <v>0</v>
      </c>
      <c r="F1274" s="1">
        <v>0</v>
      </c>
      <c r="G1274" s="2">
        <f t="shared" si="24"/>
        <v>5.7967199999999988</v>
      </c>
      <c r="H1274" s="2">
        <f t="shared" si="23"/>
        <v>0.72000000000000064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10306.459999999999</v>
      </c>
      <c r="D1278" s="1">
        <f>BILANCA!E302</f>
        <v>9737.89</v>
      </c>
      <c r="E1278" s="1">
        <v>0</v>
      </c>
      <c r="F1278" s="1">
        <v>0</v>
      </c>
      <c r="G1278" s="2">
        <f t="shared" si="24"/>
        <v>8785.7608</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2007134.54</v>
      </c>
      <c r="D1408" s="1">
        <f>'RAS-funkcijski'!E114</f>
        <v>2480313.98</v>
      </c>
      <c r="E1408" s="1">
        <v>0</v>
      </c>
      <c r="F1408" s="1">
        <v>0</v>
      </c>
      <c r="G1408" s="2">
        <f t="shared" si="24"/>
        <v>766453.875</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2007134.54</v>
      </c>
      <c r="D1412" s="1">
        <f>'RAS-funkcijski'!E118</f>
        <v>2480313.98</v>
      </c>
      <c r="E1412" s="1">
        <v>0</v>
      </c>
      <c r="F1412" s="1">
        <v>0</v>
      </c>
      <c r="G1412" s="2">
        <f t="shared" si="24"/>
        <v>794324.92500000005</v>
      </c>
      <c r="H1412" s="2">
        <f t="shared" si="27"/>
        <v>0.47999999998137355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2007134.54</v>
      </c>
      <c r="D1414" s="1">
        <f>'RAS-funkcijski'!E120</f>
        <v>2480313.98</v>
      </c>
      <c r="E1414" s="1">
        <v>0</v>
      </c>
      <c r="F1414" s="1">
        <v>0</v>
      </c>
      <c r="G1414" s="2">
        <f t="shared" si="24"/>
        <v>808260.45000000007</v>
      </c>
      <c r="H1414" s="2">
        <f t="shared" si="27"/>
        <v>0.47999999998137355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2007134.54</v>
      </c>
      <c r="D1435" s="13">
        <f>'RAS-funkcijski'!E141</f>
        <v>2480313.98</v>
      </c>
      <c r="E1435" s="13">
        <v>0</v>
      </c>
      <c r="F1435" s="13">
        <v>0</v>
      </c>
      <c r="G1435" s="14">
        <f t="shared" si="24"/>
        <v>954583.46250000014</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5640</v>
      </c>
      <c r="D1436" s="6">
        <f>'P-VRIO'!E5</f>
        <v>2395</v>
      </c>
      <c r="E1436" s="6">
        <v>0</v>
      </c>
      <c r="F1436" s="6">
        <v>0</v>
      </c>
      <c r="G1436" s="7">
        <f t="shared" si="24"/>
        <v>10.43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5640</v>
      </c>
      <c r="D1453" s="1">
        <f>'P-VRIO'!E22</f>
        <v>2395</v>
      </c>
      <c r="E1453" s="1">
        <v>0</v>
      </c>
      <c r="F1453" s="1">
        <v>0</v>
      </c>
      <c r="G1453" s="2">
        <f t="shared" si="24"/>
        <v>187.74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5640</v>
      </c>
      <c r="D1454" s="1">
        <f>'P-VRIO'!E23</f>
        <v>2395</v>
      </c>
      <c r="E1454" s="1">
        <v>0</v>
      </c>
      <c r="F1454" s="1">
        <v>0</v>
      </c>
      <c r="G1454" s="2">
        <f t="shared" si="24"/>
        <v>198.17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3245</v>
      </c>
      <c r="D1456" s="1">
        <f>'P-VRIO'!E25</f>
        <v>2395</v>
      </c>
      <c r="E1456" s="1">
        <v>0</v>
      </c>
      <c r="F1456" s="1">
        <v>0</v>
      </c>
      <c r="G1456" s="2">
        <f t="shared" si="24"/>
        <v>168.73500000000001</v>
      </c>
      <c r="H1456" s="2">
        <f t="shared" si="27"/>
        <v>0</v>
      </c>
      <c r="I1456" s="10">
        <f t="shared" si="30"/>
        <v>0</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2395</v>
      </c>
      <c r="D1458" s="1">
        <f>'P-VRIO'!E27</f>
        <v>0</v>
      </c>
      <c r="E1458" s="1">
        <v>0</v>
      </c>
      <c r="F1458" s="1">
        <v>0</v>
      </c>
      <c r="G1458" s="2">
        <f t="shared" si="24"/>
        <v>55.085000000000001</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205766.18</v>
      </c>
      <c r="D1480" s="6"/>
      <c r="E1480" s="6">
        <v>0</v>
      </c>
      <c r="F1480" s="6">
        <v>0</v>
      </c>
      <c r="G1480" s="7">
        <f t="shared" ref="G1480:G1580" si="34">B1480/1000*C1480</f>
        <v>205.76617999999999</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2439822.0300000003</v>
      </c>
      <c r="D1481" s="1">
        <v>0</v>
      </c>
      <c r="E1481" s="1">
        <v>0</v>
      </c>
      <c r="F1481" s="1">
        <v>0</v>
      </c>
      <c r="G1481" s="2">
        <f t="shared" si="34"/>
        <v>4879.6440600000005</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26737.79</v>
      </c>
      <c r="D1482" s="1">
        <v>0</v>
      </c>
      <c r="E1482" s="1">
        <v>0</v>
      </c>
      <c r="F1482" s="1">
        <v>0</v>
      </c>
      <c r="G1482" s="2">
        <f t="shared" si="34"/>
        <v>80.213369999999998</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2334364.91</v>
      </c>
      <c r="D1483" s="1">
        <v>0</v>
      </c>
      <c r="E1483" s="1">
        <v>0</v>
      </c>
      <c r="F1483" s="1">
        <v>0</v>
      </c>
      <c r="G1483" s="2">
        <f t="shared" si="34"/>
        <v>9337.4596400000009</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2189032.89</v>
      </c>
      <c r="D1484" s="1">
        <v>0</v>
      </c>
      <c r="E1484" s="1">
        <v>0</v>
      </c>
      <c r="F1484" s="1">
        <v>0</v>
      </c>
      <c r="G1484" s="2">
        <f t="shared" si="34"/>
        <v>10945.16445</v>
      </c>
      <c r="H1484" s="2">
        <f t="shared" si="35"/>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141959.41</v>
      </c>
      <c r="D1485" s="1">
        <v>0</v>
      </c>
      <c r="E1485" s="1">
        <v>0</v>
      </c>
      <c r="F1485" s="1">
        <v>0</v>
      </c>
      <c r="G1485" s="2">
        <f t="shared" si="34"/>
        <v>851.75646000000006</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1211.04</v>
      </c>
      <c r="D1486" s="1">
        <v>0</v>
      </c>
      <c r="E1486" s="1">
        <v>0</v>
      </c>
      <c r="F1486" s="1">
        <v>0</v>
      </c>
      <c r="G1486" s="2">
        <f t="shared" si="34"/>
        <v>8.4772800000000004</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2161.5700000000002</v>
      </c>
      <c r="D1491" s="1">
        <v>0</v>
      </c>
      <c r="E1491" s="1">
        <v>0</v>
      </c>
      <c r="F1491" s="1">
        <v>0</v>
      </c>
      <c r="G1491" s="2">
        <f t="shared" si="34"/>
        <v>25.938840000000003</v>
      </c>
      <c r="H1491" s="2">
        <f t="shared" si="35"/>
        <v>0.42999999999983629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78719.33</v>
      </c>
      <c r="D1492" s="1">
        <v>0</v>
      </c>
      <c r="E1492" s="1">
        <v>0</v>
      </c>
      <c r="F1492" s="1">
        <v>0</v>
      </c>
      <c r="G1492" s="2">
        <f t="shared" si="34"/>
        <v>1023.3512899999999</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2430708.1799999997</v>
      </c>
      <c r="D1499" s="1">
        <v>0</v>
      </c>
      <c r="E1499" s="1">
        <v>0</v>
      </c>
      <c r="F1499" s="1">
        <v>0</v>
      </c>
      <c r="G1499" s="2">
        <f t="shared" si="34"/>
        <v>48614.163599999993</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27306.36</v>
      </c>
      <c r="D1500" s="1">
        <v>0</v>
      </c>
      <c r="E1500" s="1">
        <v>0</v>
      </c>
      <c r="F1500" s="1">
        <v>0</v>
      </c>
      <c r="G1500" s="2">
        <f t="shared" si="34"/>
        <v>573.43356000000006</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2324682.4899999998</v>
      </c>
      <c r="D1501" s="1">
        <v>0</v>
      </c>
      <c r="E1501" s="1">
        <v>0</v>
      </c>
      <c r="F1501" s="1">
        <v>0</v>
      </c>
      <c r="G1501" s="2">
        <f t="shared" si="34"/>
        <v>51143.01477999999</v>
      </c>
      <c r="H1501" s="2">
        <f t="shared" si="35"/>
        <v>0.48999999975785613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2158414.27</v>
      </c>
      <c r="D1502" s="1">
        <v>0</v>
      </c>
      <c r="E1502" s="1">
        <v>0</v>
      </c>
      <c r="F1502" s="1">
        <v>0</v>
      </c>
      <c r="G1502" s="2">
        <f t="shared" si="34"/>
        <v>49643.528209999997</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162895.60999999999</v>
      </c>
      <c r="D1503" s="1">
        <v>0</v>
      </c>
      <c r="E1503" s="1">
        <v>0</v>
      </c>
      <c r="F1503" s="1">
        <v>0</v>
      </c>
      <c r="G1503" s="2">
        <f t="shared" si="34"/>
        <v>3909.4946399999999</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1211.04</v>
      </c>
      <c r="D1504" s="1">
        <v>0</v>
      </c>
      <c r="E1504" s="1">
        <v>0</v>
      </c>
      <c r="F1504" s="1">
        <v>0</v>
      </c>
      <c r="G1504" s="2">
        <f t="shared" si="34"/>
        <v>30.276</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2161.5700000000002</v>
      </c>
      <c r="D1509" s="1">
        <v>0</v>
      </c>
      <c r="E1509" s="1">
        <v>0</v>
      </c>
      <c r="F1509" s="1">
        <v>0</v>
      </c>
      <c r="G1509" s="2">
        <f t="shared" si="34"/>
        <v>64.847099999999998</v>
      </c>
      <c r="H1509" s="2">
        <f t="shared" si="35"/>
        <v>0.42999999999983629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78719.33</v>
      </c>
      <c r="D1510" s="1">
        <v>0</v>
      </c>
      <c r="E1510" s="1">
        <v>0</v>
      </c>
      <c r="F1510" s="1">
        <v>0</v>
      </c>
      <c r="G1510" s="2">
        <f t="shared" si="34"/>
        <v>2440.2992300000001</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214880.03000000073</v>
      </c>
      <c r="D1517" s="1">
        <v>0</v>
      </c>
      <c r="E1517" s="1">
        <v>0</v>
      </c>
      <c r="F1517" s="1">
        <v>0</v>
      </c>
      <c r="G1517" s="2">
        <f t="shared" si="34"/>
        <v>8165.4411400000272</v>
      </c>
      <c r="H1517" s="2">
        <f t="shared" si="35"/>
        <v>3.0000000726431608E-2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214880.03000000003</v>
      </c>
      <c r="D1576" s="1">
        <v>0</v>
      </c>
      <c r="E1576" s="1">
        <v>0</v>
      </c>
      <c r="F1576" s="1">
        <v>0</v>
      </c>
      <c r="G1576" s="2">
        <f t="shared" si="34"/>
        <v>20843.362910000003</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9737.89</v>
      </c>
      <c r="D1577" s="1">
        <v>0</v>
      </c>
      <c r="E1577" s="1">
        <v>0</v>
      </c>
      <c r="F1577" s="1">
        <v>0</v>
      </c>
      <c r="G1577" s="2">
        <f t="shared" si="34"/>
        <v>954.31322</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205142.14</v>
      </c>
      <c r="D1578" s="1">
        <v>0</v>
      </c>
      <c r="E1578" s="1">
        <v>0</v>
      </c>
      <c r="F1578" s="1">
        <v>0</v>
      </c>
      <c r="G1578" s="2">
        <f t="shared" si="34"/>
        <v>20309.071860000004</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16666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2046263.66</v>
      </c>
      <c r="I16" s="170">
        <f>'PR-RAS'!E6</f>
        <v>2500236.6999999997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1947924.02</v>
      </c>
      <c r="I17" s="170">
        <f>'PR-RAS'!E151</f>
        <v>2401594.65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38662.22999999988</v>
      </c>
      <c r="I18" s="170">
        <f>'PR-RAS'!E645</f>
        <v>59237.919999999736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2655531.2599999998</v>
      </c>
      <c r="I20" s="173">
        <f>BILANCA!E7</f>
        <v>2603603.96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248192.12</v>
      </c>
      <c r="I21" s="175">
        <f>BILANCA!E68</f>
        <v>277344.52999999997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205766.18000000002</v>
      </c>
      <c r="I22" s="175">
        <f>BILANCA!E176</f>
        <v>214880.03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2697957.2</v>
      </c>
      <c r="I23" s="177">
        <f>BILANCA!E237</f>
        <v>2666068.46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2007134.54</v>
      </c>
      <c r="I27" s="175">
        <f>'RAS-funkcijski'!E114</f>
        <v>2480313.98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2007134.54</v>
      </c>
      <c r="I28" s="179">
        <f>'RAS-funkcijski'!E141</f>
        <v>2480313.98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5640</v>
      </c>
      <c r="I29" s="173">
        <f>'P-VRIO'!E5</f>
        <v>2395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5640</v>
      </c>
      <c r="I30" s="175">
        <f>'P-VRIO'!E22</f>
        <v>2395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205766.18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214880.03000000073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214880.03000000003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2046263.66</v>
      </c>
      <c r="E6" s="51">
        <f>E7+E44+E50+E82+E106+E124+E133+E139</f>
        <v>2500236.6999999997</v>
      </c>
      <c r="F6" s="52">
        <f t="shared" ref="F6:F131" si="0">IF(D6&lt;&gt;0,IF(E6/D6&gt;=100,"&gt;&gt;100",E6/D6*100),"-")</f>
        <v>122.18546167212878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1759710.27</v>
      </c>
      <c r="E50" s="51">
        <f>E51+E54+E59+E62+E65+E68+E71+E74+E77</f>
        <v>2235708.7999999998</v>
      </c>
      <c r="F50" s="52">
        <f t="shared" si="0"/>
        <v>127.04982394630224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1735928.67</v>
      </c>
      <c r="E68" s="51">
        <f t="shared" si="15"/>
        <v>2188546</v>
      </c>
      <c r="F68" s="52">
        <f t="shared" si="0"/>
        <v>126.07349816971454</v>
      </c>
    </row>
    <row r="69" spans="1:6" ht="12.75" customHeight="1" x14ac:dyDescent="0.2">
      <c r="A69" s="53" t="s">
        <v>184</v>
      </c>
      <c r="B69" s="85" t="s">
        <v>185</v>
      </c>
      <c r="C69" s="50" t="s">
        <v>184</v>
      </c>
      <c r="D69" s="242">
        <v>1735928.67</v>
      </c>
      <c r="E69" s="242">
        <v>2187616</v>
      </c>
      <c r="F69" s="52">
        <f t="shared" si="0"/>
        <v>126.01992453987178</v>
      </c>
    </row>
    <row r="70" spans="1:6" ht="24" x14ac:dyDescent="0.2">
      <c r="A70" s="53" t="s">
        <v>186</v>
      </c>
      <c r="B70" s="85" t="s">
        <v>187</v>
      </c>
      <c r="C70" s="50" t="s">
        <v>186</v>
      </c>
      <c r="D70" s="242">
        <v>0</v>
      </c>
      <c r="E70" s="242">
        <v>930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23781.599999999999</v>
      </c>
      <c r="E74" s="51">
        <f t="shared" si="17"/>
        <v>47162.8</v>
      </c>
      <c r="F74" s="52">
        <f t="shared" si="0"/>
        <v>198.31634540989677</v>
      </c>
    </row>
    <row r="75" spans="1:6" ht="12.75" customHeight="1" x14ac:dyDescent="0.2">
      <c r="A75" s="53" t="s">
        <v>196</v>
      </c>
      <c r="B75" s="85" t="s">
        <v>197</v>
      </c>
      <c r="C75" s="50" t="s">
        <v>196</v>
      </c>
      <c r="D75" s="242">
        <v>23781.599999999999</v>
      </c>
      <c r="E75" s="242">
        <v>47162.8</v>
      </c>
      <c r="F75" s="52">
        <f t="shared" si="0"/>
        <v>198.31634540989677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3.48</v>
      </c>
      <c r="E82" s="51">
        <f t="shared" si="19"/>
        <v>8.5299999999999994</v>
      </c>
      <c r="F82" s="52">
        <f t="shared" si="0"/>
        <v>245.11494252873561</v>
      </c>
    </row>
    <row r="83" spans="1:6" ht="12.75" customHeight="1" x14ac:dyDescent="0.2">
      <c r="A83" s="53">
        <v>641</v>
      </c>
      <c r="B83" s="85" t="s">
        <v>212</v>
      </c>
      <c r="C83" s="50" t="s">
        <v>213</v>
      </c>
      <c r="D83" s="51">
        <f t="shared" ref="D83:E83" si="20">SUM(D84:D90)</f>
        <v>3.48</v>
      </c>
      <c r="E83" s="51">
        <f t="shared" si="20"/>
        <v>8.5299999999999994</v>
      </c>
      <c r="F83" s="52">
        <f t="shared" si="0"/>
        <v>245.11494252873561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3.48</v>
      </c>
      <c r="E85" s="242">
        <v>8.5299999999999994</v>
      </c>
      <c r="F85" s="52">
        <f t="shared" si="0"/>
        <v>245.11494252873561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20298.93</v>
      </c>
      <c r="E106" s="51">
        <f t="shared" si="23"/>
        <v>18964.66</v>
      </c>
      <c r="F106" s="52">
        <f t="shared" si="0"/>
        <v>93.426894915150697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20298.93</v>
      </c>
      <c r="E112" s="51">
        <f t="shared" si="25"/>
        <v>18964.66</v>
      </c>
      <c r="F112" s="52">
        <f t="shared" si="0"/>
        <v>93.426894915150697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20298.93</v>
      </c>
      <c r="E117" s="242">
        <v>18964.66</v>
      </c>
      <c r="F117" s="52">
        <f t="shared" si="0"/>
        <v>93.426894915150697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17235.23</v>
      </c>
      <c r="E124" s="51">
        <f t="shared" si="27"/>
        <v>21987.4</v>
      </c>
      <c r="F124" s="52">
        <f t="shared" si="0"/>
        <v>127.57241997930984</v>
      </c>
    </row>
    <row r="125" spans="1:6" ht="12.75" customHeight="1" x14ac:dyDescent="0.2">
      <c r="A125" s="53">
        <v>661</v>
      </c>
      <c r="B125" s="86" t="s">
        <v>296</v>
      </c>
      <c r="C125" s="50" t="s">
        <v>297</v>
      </c>
      <c r="D125" s="51">
        <f t="shared" ref="D125:E125" si="28">SUM(D126:D127)</f>
        <v>16059.23</v>
      </c>
      <c r="E125" s="51">
        <f t="shared" si="28"/>
        <v>19737.34</v>
      </c>
      <c r="F125" s="52">
        <f t="shared" si="0"/>
        <v>122.90340196883662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16059.23</v>
      </c>
      <c r="E127" s="242">
        <v>19737.34</v>
      </c>
      <c r="F127" s="52">
        <f t="shared" si="0"/>
        <v>122.90340196883662</v>
      </c>
    </row>
    <row r="128" spans="1:6" ht="24" x14ac:dyDescent="0.2">
      <c r="A128" s="53">
        <v>663</v>
      </c>
      <c r="B128" s="231" t="s">
        <v>302</v>
      </c>
      <c r="C128" s="50" t="s">
        <v>303</v>
      </c>
      <c r="D128" s="51">
        <f t="shared" ref="D128:E128" si="29">SUM(D129:D132)</f>
        <v>1176</v>
      </c>
      <c r="E128" s="51">
        <f t="shared" si="29"/>
        <v>2250.06</v>
      </c>
      <c r="F128" s="52">
        <f t="shared" si="0"/>
        <v>191.33163265306121</v>
      </c>
    </row>
    <row r="129" spans="1:6" ht="12.75" customHeight="1" x14ac:dyDescent="0.2">
      <c r="A129" s="53">
        <v>6631</v>
      </c>
      <c r="B129" s="86" t="s">
        <v>304</v>
      </c>
      <c r="C129" s="50" t="s">
        <v>305</v>
      </c>
      <c r="D129" s="242">
        <v>1176</v>
      </c>
      <c r="E129" s="242">
        <v>2250.06</v>
      </c>
      <c r="F129" s="52">
        <f t="shared" si="0"/>
        <v>191.33163265306121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249015.75</v>
      </c>
      <c r="E133" s="51">
        <f t="shared" si="30"/>
        <v>223567.31</v>
      </c>
      <c r="F133" s="52">
        <f t="shared" ref="F133:F223" si="31">IF(D133&lt;&gt;0,IF(E133/D133&gt;=100,"&gt;&gt;100",E133/D133*100),"-")</f>
        <v>89.780389393040394</v>
      </c>
    </row>
    <row r="134" spans="1:6" ht="24" x14ac:dyDescent="0.2">
      <c r="A134" s="53">
        <v>671</v>
      </c>
      <c r="B134" s="232" t="s">
        <v>314</v>
      </c>
      <c r="C134" s="50" t="s">
        <v>315</v>
      </c>
      <c r="D134" s="51">
        <f t="shared" ref="D134:E134" si="32">SUM(D135:D137)</f>
        <v>249015.75</v>
      </c>
      <c r="E134" s="51">
        <f t="shared" si="32"/>
        <v>223567.31</v>
      </c>
      <c r="F134" s="52">
        <f t="shared" si="31"/>
        <v>89.780389393040394</v>
      </c>
    </row>
    <row r="135" spans="1:6" ht="12.75" customHeight="1" x14ac:dyDescent="0.2">
      <c r="A135" s="53">
        <v>6711</v>
      </c>
      <c r="B135" s="85" t="s">
        <v>316</v>
      </c>
      <c r="C135" s="50" t="s">
        <v>317</v>
      </c>
      <c r="D135" s="242">
        <v>195160.06</v>
      </c>
      <c r="E135" s="242">
        <v>151541.6</v>
      </c>
      <c r="F135" s="52">
        <f t="shared" si="31"/>
        <v>77.649904391298094</v>
      </c>
    </row>
    <row r="136" spans="1:6" ht="24" x14ac:dyDescent="0.2">
      <c r="A136" s="53">
        <v>6712</v>
      </c>
      <c r="B136" s="232" t="s">
        <v>318</v>
      </c>
      <c r="C136" s="50" t="s">
        <v>319</v>
      </c>
      <c r="D136" s="242">
        <v>53855.69</v>
      </c>
      <c r="E136" s="242">
        <v>72025.710000000006</v>
      </c>
      <c r="F136" s="52">
        <f t="shared" si="31"/>
        <v>133.73834779574824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1947924.02</v>
      </c>
      <c r="E151" s="51">
        <f t="shared" si="35"/>
        <v>2401594.65</v>
      </c>
      <c r="F151" s="52">
        <f t="shared" si="31"/>
        <v>123.28995511847532</v>
      </c>
    </row>
    <row r="152" spans="1:6" ht="12.75" customHeight="1" x14ac:dyDescent="0.2">
      <c r="A152" s="53">
        <v>31</v>
      </c>
      <c r="B152" s="85" t="s">
        <v>349</v>
      </c>
      <c r="C152" s="50" t="s">
        <v>35</v>
      </c>
      <c r="D152" s="51">
        <f t="shared" ref="D152:E152" si="36">D153+D158+D159</f>
        <v>1727345.42</v>
      </c>
      <c r="E152" s="51">
        <f t="shared" si="36"/>
        <v>2172042.7599999998</v>
      </c>
      <c r="F152" s="52">
        <f t="shared" si="31"/>
        <v>125.74455200743809</v>
      </c>
    </row>
    <row r="153" spans="1:6" ht="12.75" customHeight="1" x14ac:dyDescent="0.2">
      <c r="A153" s="53">
        <v>311</v>
      </c>
      <c r="B153" s="85" t="s">
        <v>350</v>
      </c>
      <c r="C153" s="50" t="s">
        <v>351</v>
      </c>
      <c r="D153" s="51">
        <f t="shared" ref="D153:E153" si="37">SUM(D154:D157)</f>
        <v>1430247.3299999998</v>
      </c>
      <c r="E153" s="51">
        <f t="shared" si="37"/>
        <v>1809947.47</v>
      </c>
      <c r="F153" s="52">
        <f t="shared" si="31"/>
        <v>126.54786567579191</v>
      </c>
    </row>
    <row r="154" spans="1:6" ht="12.75" customHeight="1" x14ac:dyDescent="0.2">
      <c r="A154" s="53">
        <v>3111</v>
      </c>
      <c r="B154" s="85" t="s">
        <v>352</v>
      </c>
      <c r="C154" s="50" t="s">
        <v>353</v>
      </c>
      <c r="D154" s="242">
        <v>1405837.63</v>
      </c>
      <c r="E154" s="242">
        <v>1770372.01</v>
      </c>
      <c r="F154" s="52">
        <f t="shared" si="31"/>
        <v>125.93004855048588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24409.7</v>
      </c>
      <c r="E156" s="242">
        <v>39575.46</v>
      </c>
      <c r="F156" s="52">
        <f t="shared" si="31"/>
        <v>162.13005485524198</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68164.31</v>
      </c>
      <c r="E158" s="242">
        <v>68094.820000000007</v>
      </c>
      <c r="F158" s="52">
        <f t="shared" si="31"/>
        <v>99.898055155256486</v>
      </c>
    </row>
    <row r="159" spans="1:6" ht="12.75" customHeight="1" x14ac:dyDescent="0.2">
      <c r="A159" s="53">
        <v>313</v>
      </c>
      <c r="B159" s="85" t="s">
        <v>362</v>
      </c>
      <c r="C159" s="50" t="s">
        <v>363</v>
      </c>
      <c r="D159" s="51">
        <f t="shared" ref="D159:E159" si="38">SUM(D160:D162)</f>
        <v>228933.78</v>
      </c>
      <c r="E159" s="51">
        <f t="shared" si="38"/>
        <v>294000.46999999997</v>
      </c>
      <c r="F159" s="52">
        <f t="shared" si="31"/>
        <v>128.42162043539403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228854.5</v>
      </c>
      <c r="E161" s="242">
        <v>293964.15999999997</v>
      </c>
      <c r="F161" s="52">
        <f t="shared" si="31"/>
        <v>128.45024240292412</v>
      </c>
    </row>
    <row r="162" spans="1:6" ht="12.75" customHeight="1" x14ac:dyDescent="0.2">
      <c r="A162" s="53">
        <v>3133</v>
      </c>
      <c r="B162" s="85" t="s">
        <v>367</v>
      </c>
      <c r="C162" s="50" t="s">
        <v>368</v>
      </c>
      <c r="D162" s="242">
        <v>79.28</v>
      </c>
      <c r="E162" s="242">
        <v>36.31</v>
      </c>
      <c r="F162" s="52">
        <f t="shared" si="31"/>
        <v>45.799697275479318</v>
      </c>
    </row>
    <row r="163" spans="1:6" ht="12.75" customHeight="1" x14ac:dyDescent="0.2">
      <c r="A163" s="53">
        <v>32</v>
      </c>
      <c r="B163" s="85" t="s">
        <v>369</v>
      </c>
      <c r="C163" s="50" t="s">
        <v>370</v>
      </c>
      <c r="D163" s="51">
        <f t="shared" ref="D163:E163" si="39">D164+D169+D177+D187+D188</f>
        <v>213433.37</v>
      </c>
      <c r="E163" s="51">
        <f t="shared" si="39"/>
        <v>224547.86000000002</v>
      </c>
      <c r="F163" s="52">
        <f t="shared" si="31"/>
        <v>105.20747528842374</v>
      </c>
    </row>
    <row r="164" spans="1:6" ht="12.75" customHeight="1" x14ac:dyDescent="0.2">
      <c r="A164" s="53">
        <v>321</v>
      </c>
      <c r="B164" s="85" t="s">
        <v>371</v>
      </c>
      <c r="C164" s="50" t="s">
        <v>372</v>
      </c>
      <c r="D164" s="51">
        <f t="shared" ref="D164:E164" si="40">SUM(D165:D168)</f>
        <v>46991.6</v>
      </c>
      <c r="E164" s="51">
        <f t="shared" si="40"/>
        <v>53739.479999999996</v>
      </c>
      <c r="F164" s="52">
        <f t="shared" si="31"/>
        <v>114.35975791418041</v>
      </c>
    </row>
    <row r="165" spans="1:6" ht="12.75" customHeight="1" x14ac:dyDescent="0.2">
      <c r="A165" s="53">
        <v>3211</v>
      </c>
      <c r="B165" s="85" t="s">
        <v>373</v>
      </c>
      <c r="C165" s="50" t="s">
        <v>374</v>
      </c>
      <c r="D165" s="242">
        <v>16952.86</v>
      </c>
      <c r="E165" s="242">
        <v>22450.7</v>
      </c>
      <c r="F165" s="52">
        <f t="shared" si="31"/>
        <v>132.43016222631462</v>
      </c>
    </row>
    <row r="166" spans="1:6" ht="12.75" customHeight="1" x14ac:dyDescent="0.2">
      <c r="A166" s="53">
        <v>3212</v>
      </c>
      <c r="B166" s="85" t="s">
        <v>375</v>
      </c>
      <c r="C166" s="50" t="s">
        <v>376</v>
      </c>
      <c r="D166" s="242">
        <v>29371.81</v>
      </c>
      <c r="E166" s="242">
        <v>30656.78</v>
      </c>
      <c r="F166" s="52">
        <f t="shared" si="31"/>
        <v>104.37484104656811</v>
      </c>
    </row>
    <row r="167" spans="1:6" ht="12.75" customHeight="1" x14ac:dyDescent="0.2">
      <c r="A167" s="53">
        <v>3213</v>
      </c>
      <c r="B167" s="85" t="s">
        <v>377</v>
      </c>
      <c r="C167" s="50" t="s">
        <v>378</v>
      </c>
      <c r="D167" s="242">
        <v>666.93</v>
      </c>
      <c r="E167" s="242">
        <v>632</v>
      </c>
      <c r="F167" s="52">
        <f t="shared" si="31"/>
        <v>94.762568785329805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77727.27</v>
      </c>
      <c r="E169" s="51">
        <f t="shared" si="41"/>
        <v>74698.900000000009</v>
      </c>
      <c r="F169" s="52">
        <f t="shared" si="31"/>
        <v>96.10385132528134</v>
      </c>
    </row>
    <row r="170" spans="1:6" ht="12.75" customHeight="1" x14ac:dyDescent="0.2">
      <c r="A170" s="53">
        <v>3221</v>
      </c>
      <c r="B170" s="85" t="s">
        <v>383</v>
      </c>
      <c r="C170" s="50" t="s">
        <v>384</v>
      </c>
      <c r="D170" s="242">
        <v>12789.25</v>
      </c>
      <c r="E170" s="242">
        <v>9337.82</v>
      </c>
      <c r="F170" s="52">
        <f t="shared" si="31"/>
        <v>73.013038293879632</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60516.13</v>
      </c>
      <c r="E172" s="242">
        <v>60163.73</v>
      </c>
      <c r="F172" s="52">
        <f t="shared" si="31"/>
        <v>99.417675915495593</v>
      </c>
    </row>
    <row r="173" spans="1:6" ht="12.75" customHeight="1" x14ac:dyDescent="0.2">
      <c r="A173" s="53">
        <v>3224</v>
      </c>
      <c r="B173" s="85" t="s">
        <v>389</v>
      </c>
      <c r="C173" s="50" t="s">
        <v>390</v>
      </c>
      <c r="D173" s="242">
        <v>2922.74</v>
      </c>
      <c r="E173" s="242">
        <v>2398.44</v>
      </c>
      <c r="F173" s="52">
        <f t="shared" si="31"/>
        <v>82.06135338757467</v>
      </c>
    </row>
    <row r="174" spans="1:6" ht="12.75" customHeight="1" x14ac:dyDescent="0.2">
      <c r="A174" s="53">
        <v>3225</v>
      </c>
      <c r="B174" s="85" t="s">
        <v>391</v>
      </c>
      <c r="C174" s="50" t="s">
        <v>392</v>
      </c>
      <c r="D174" s="242">
        <v>1499.15</v>
      </c>
      <c r="E174" s="242">
        <v>2798.91</v>
      </c>
      <c r="F174" s="52">
        <f t="shared" si="31"/>
        <v>186.69979655137908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59353.41</v>
      </c>
      <c r="E177" s="51">
        <f t="shared" si="42"/>
        <v>45094.33</v>
      </c>
      <c r="F177" s="52">
        <f t="shared" si="31"/>
        <v>75.975971725971604</v>
      </c>
    </row>
    <row r="178" spans="1:6" ht="12.75" customHeight="1" x14ac:dyDescent="0.2">
      <c r="A178" s="53">
        <v>3231</v>
      </c>
      <c r="B178" s="85" t="s">
        <v>399</v>
      </c>
      <c r="C178" s="50" t="s">
        <v>400</v>
      </c>
      <c r="D178" s="242">
        <v>1243.9100000000001</v>
      </c>
      <c r="E178" s="242">
        <v>969.75</v>
      </c>
      <c r="F178" s="52">
        <f t="shared" si="31"/>
        <v>77.959820244229888</v>
      </c>
    </row>
    <row r="179" spans="1:6" ht="12.75" customHeight="1" x14ac:dyDescent="0.2">
      <c r="A179" s="53">
        <v>3232</v>
      </c>
      <c r="B179" s="85" t="s">
        <v>401</v>
      </c>
      <c r="C179" s="50" t="s">
        <v>402</v>
      </c>
      <c r="D179" s="242">
        <v>34694.620000000003</v>
      </c>
      <c r="E179" s="242">
        <v>22570.240000000002</v>
      </c>
      <c r="F179" s="52">
        <f t="shared" si="31"/>
        <v>65.0540054913413</v>
      </c>
    </row>
    <row r="180" spans="1:6" ht="12.75" customHeight="1" x14ac:dyDescent="0.2">
      <c r="A180" s="53">
        <v>3233</v>
      </c>
      <c r="B180" s="85" t="s">
        <v>403</v>
      </c>
      <c r="C180" s="50" t="s">
        <v>404</v>
      </c>
      <c r="D180" s="242">
        <v>129.38</v>
      </c>
      <c r="E180" s="242">
        <v>381.64</v>
      </c>
      <c r="F180" s="52">
        <f t="shared" si="31"/>
        <v>294.97603957334985</v>
      </c>
    </row>
    <row r="181" spans="1:6" ht="12.75" customHeight="1" x14ac:dyDescent="0.2">
      <c r="A181" s="53">
        <v>3234</v>
      </c>
      <c r="B181" s="85" t="s">
        <v>405</v>
      </c>
      <c r="C181" s="50" t="s">
        <v>406</v>
      </c>
      <c r="D181" s="242">
        <v>10834.25</v>
      </c>
      <c r="E181" s="242">
        <v>9980.5300000000007</v>
      </c>
      <c r="F181" s="52">
        <f t="shared" si="31"/>
        <v>92.120174446777597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3816</v>
      </c>
      <c r="E183" s="242">
        <v>2416</v>
      </c>
      <c r="F183" s="52">
        <f t="shared" si="31"/>
        <v>63.312368972746334</v>
      </c>
    </row>
    <row r="184" spans="1:6" ht="12.75" customHeight="1" x14ac:dyDescent="0.2">
      <c r="A184" s="53">
        <v>3237</v>
      </c>
      <c r="B184" s="85" t="s">
        <v>411</v>
      </c>
      <c r="C184" s="50" t="s">
        <v>412</v>
      </c>
      <c r="D184" s="242">
        <v>2241.73</v>
      </c>
      <c r="E184" s="242">
        <v>3425.82</v>
      </c>
      <c r="F184" s="52">
        <f t="shared" si="31"/>
        <v>152.82036641343964</v>
      </c>
    </row>
    <row r="185" spans="1:6" ht="12.75" customHeight="1" x14ac:dyDescent="0.2">
      <c r="A185" s="53">
        <v>3238</v>
      </c>
      <c r="B185" s="85" t="s">
        <v>413</v>
      </c>
      <c r="C185" s="50" t="s">
        <v>414</v>
      </c>
      <c r="D185" s="242">
        <v>2177.89</v>
      </c>
      <c r="E185" s="242">
        <v>2329.7800000000002</v>
      </c>
      <c r="F185" s="52">
        <f t="shared" si="31"/>
        <v>106.97418143248743</v>
      </c>
    </row>
    <row r="186" spans="1:6" ht="12.75" customHeight="1" x14ac:dyDescent="0.2">
      <c r="A186" s="53">
        <v>3239</v>
      </c>
      <c r="B186" s="85" t="s">
        <v>415</v>
      </c>
      <c r="C186" s="50" t="s">
        <v>416</v>
      </c>
      <c r="D186" s="242">
        <v>4215.63</v>
      </c>
      <c r="E186" s="242">
        <v>3020.57</v>
      </c>
      <c r="F186" s="52">
        <f t="shared" si="31"/>
        <v>71.65168669925967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29361.089999999997</v>
      </c>
      <c r="E188" s="51">
        <f t="shared" si="43"/>
        <v>51015.15</v>
      </c>
      <c r="F188" s="52">
        <f t="shared" si="31"/>
        <v>173.75087232796878</v>
      </c>
    </row>
    <row r="189" spans="1:6" ht="12.75" customHeight="1" x14ac:dyDescent="0.2">
      <c r="A189" s="53">
        <v>3291</v>
      </c>
      <c r="B189" s="232" t="s">
        <v>421</v>
      </c>
      <c r="C189" s="50" t="s">
        <v>422</v>
      </c>
      <c r="D189" s="242">
        <v>6623.22</v>
      </c>
      <c r="E189" s="242">
        <v>5016.7700000000004</v>
      </c>
      <c r="F189" s="52">
        <f t="shared" si="31"/>
        <v>75.745181346837342</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2610.02</v>
      </c>
      <c r="E191" s="242">
        <v>3277.02</v>
      </c>
      <c r="F191" s="52">
        <f t="shared" si="31"/>
        <v>125.55535972904421</v>
      </c>
    </row>
    <row r="192" spans="1:6" ht="12.75" customHeight="1" x14ac:dyDescent="0.2">
      <c r="A192" s="53">
        <v>3294</v>
      </c>
      <c r="B192" s="85" t="s">
        <v>427</v>
      </c>
      <c r="C192" s="50" t="s">
        <v>428</v>
      </c>
      <c r="D192" s="242">
        <v>114.64</v>
      </c>
      <c r="E192" s="242">
        <v>125</v>
      </c>
      <c r="F192" s="52">
        <f t="shared" si="31"/>
        <v>109.03698534542916</v>
      </c>
    </row>
    <row r="193" spans="1:6" ht="12.75" customHeight="1" x14ac:dyDescent="0.2">
      <c r="A193" s="53">
        <v>3295</v>
      </c>
      <c r="B193" s="85" t="s">
        <v>429</v>
      </c>
      <c r="C193" s="50" t="s">
        <v>430</v>
      </c>
      <c r="D193" s="242">
        <v>2124.63</v>
      </c>
      <c r="E193" s="242">
        <v>2281.4299999999998</v>
      </c>
      <c r="F193" s="52">
        <f t="shared" si="31"/>
        <v>107.38010853654518</v>
      </c>
    </row>
    <row r="194" spans="1:6" ht="12.75" customHeight="1" x14ac:dyDescent="0.2">
      <c r="A194" s="53" t="s">
        <v>431</v>
      </c>
      <c r="B194" s="85" t="s">
        <v>432</v>
      </c>
      <c r="C194" s="50" t="s">
        <v>431</v>
      </c>
      <c r="D194" s="242">
        <v>2519.66</v>
      </c>
      <c r="E194" s="242">
        <v>1621.43</v>
      </c>
      <c r="F194" s="52">
        <f t="shared" si="31"/>
        <v>64.351142614479741</v>
      </c>
    </row>
    <row r="195" spans="1:6" ht="12.75" customHeight="1" x14ac:dyDescent="0.2">
      <c r="A195" s="53">
        <v>3299</v>
      </c>
      <c r="B195" s="85" t="s">
        <v>433</v>
      </c>
      <c r="C195" s="50" t="s">
        <v>434</v>
      </c>
      <c r="D195" s="242">
        <v>15368.92</v>
      </c>
      <c r="E195" s="242">
        <v>38693.5</v>
      </c>
      <c r="F195" s="52">
        <f t="shared" si="31"/>
        <v>251.7646002451701</v>
      </c>
    </row>
    <row r="196" spans="1:6" ht="12.75" customHeight="1" x14ac:dyDescent="0.2">
      <c r="A196" s="53">
        <v>34</v>
      </c>
      <c r="B196" s="232" t="s">
        <v>435</v>
      </c>
      <c r="C196" s="50" t="s">
        <v>436</v>
      </c>
      <c r="D196" s="51">
        <f t="shared" ref="D196:E196" si="44">D197+D202+D210</f>
        <v>3365.6</v>
      </c>
      <c r="E196" s="51">
        <f t="shared" si="44"/>
        <v>2249.1</v>
      </c>
      <c r="F196" s="52">
        <f t="shared" si="31"/>
        <v>66.826123128119804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3365.6</v>
      </c>
      <c r="E210" s="51">
        <f t="shared" si="47"/>
        <v>2249.1</v>
      </c>
      <c r="F210" s="52">
        <f t="shared" si="31"/>
        <v>66.826123128119804</v>
      </c>
    </row>
    <row r="211" spans="1:6" ht="12.75" customHeight="1" x14ac:dyDescent="0.2">
      <c r="A211" s="53">
        <v>3431</v>
      </c>
      <c r="B211" s="232" t="s">
        <v>465</v>
      </c>
      <c r="C211" s="50" t="s">
        <v>466</v>
      </c>
      <c r="D211" s="242">
        <v>1101.44</v>
      </c>
      <c r="E211" s="242">
        <v>1038.06</v>
      </c>
      <c r="F211" s="52">
        <f t="shared" si="31"/>
        <v>94.245714700755371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2264.16</v>
      </c>
      <c r="E213" s="242">
        <v>1211.04</v>
      </c>
      <c r="F213" s="52">
        <f t="shared" si="31"/>
        <v>53.487386050455797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1680</v>
      </c>
      <c r="E252" s="51">
        <f t="shared" si="63"/>
        <v>600</v>
      </c>
      <c r="F252" s="52">
        <f t="shared" ref="F252:F258" si="64">IF(D252&lt;&gt;0,IF(E252/D252&gt;=100,"&gt;&gt;100",E252/D252*100),"-")</f>
        <v>35.714285714285715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1680</v>
      </c>
      <c r="E259" s="51">
        <f t="shared" si="66"/>
        <v>600</v>
      </c>
      <c r="F259" s="52">
        <f t="shared" ref="F259:F262" si="67">IF(D259&lt;&gt;0,IF(E259/D259&gt;=100,"&gt;&gt;100",E259/D259*100),"-")</f>
        <v>35.714285714285715</v>
      </c>
    </row>
    <row r="260" spans="1:6" ht="12.75" customHeight="1" x14ac:dyDescent="0.2">
      <c r="A260" s="53">
        <v>3721</v>
      </c>
      <c r="B260" s="85" t="s">
        <v>559</v>
      </c>
      <c r="C260" s="50" t="s">
        <v>560</v>
      </c>
      <c r="D260" s="242">
        <v>1680</v>
      </c>
      <c r="E260" s="242">
        <v>600</v>
      </c>
      <c r="F260" s="52">
        <f t="shared" si="67"/>
        <v>35.714285714285715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2099.63</v>
      </c>
      <c r="E263" s="51">
        <f t="shared" si="68"/>
        <v>2154.9299999999998</v>
      </c>
      <c r="F263" s="52">
        <f t="shared" ref="F263:F267" si="69">IF(D263&lt;&gt;0,IF(E263/D263&gt;=100,"&gt;&gt;100",E263/D263*100),"-")</f>
        <v>102.63379738334848</v>
      </c>
    </row>
    <row r="264" spans="1:6" ht="12.75" customHeight="1" x14ac:dyDescent="0.2">
      <c r="A264" s="53">
        <v>381</v>
      </c>
      <c r="B264" s="85" t="s">
        <v>567</v>
      </c>
      <c r="C264" s="50" t="s">
        <v>568</v>
      </c>
      <c r="D264" s="51">
        <f t="shared" ref="D264:E264" si="70">SUM(D265:D267)</f>
        <v>2099.63</v>
      </c>
      <c r="E264" s="51">
        <f t="shared" si="70"/>
        <v>2154.9299999999998</v>
      </c>
      <c r="F264" s="52">
        <f t="shared" si="69"/>
        <v>102.63379738334848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2099.63</v>
      </c>
      <c r="E266" s="242">
        <v>2154.9299999999998</v>
      </c>
      <c r="F266" s="52">
        <f t="shared" si="69"/>
        <v>102.63379738334848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1947924.02</v>
      </c>
      <c r="E289" s="51">
        <f t="shared" si="79"/>
        <v>2401594.65</v>
      </c>
      <c r="F289" s="52">
        <f t="shared" si="76"/>
        <v>123.28995511847532</v>
      </c>
    </row>
    <row r="290" spans="1:6" ht="12.75" customHeight="1" x14ac:dyDescent="0.2">
      <c r="A290" s="53" t="s">
        <v>608</v>
      </c>
      <c r="B290" s="85" t="s">
        <v>619</v>
      </c>
      <c r="C290" s="50" t="s">
        <v>620</v>
      </c>
      <c r="D290" s="51">
        <f>IF(D6&gt;=D289,D6-D289,0)</f>
        <v>98339.639999999898</v>
      </c>
      <c r="E290" s="51">
        <f>IF(E6&gt;=E289,E6-E289,0)</f>
        <v>98642.049999999814</v>
      </c>
      <c r="F290" s="52">
        <f t="shared" si="76"/>
        <v>100.30751587050747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39315.199999999997</v>
      </c>
      <c r="F292" s="52" t="str">
        <f t="shared" si="76"/>
        <v>-</v>
      </c>
    </row>
    <row r="293" spans="1:6" ht="12.75" customHeight="1" x14ac:dyDescent="0.2">
      <c r="A293" s="53">
        <v>92221</v>
      </c>
      <c r="B293" s="85" t="s">
        <v>625</v>
      </c>
      <c r="C293" s="50" t="s">
        <v>626</v>
      </c>
      <c r="D293" s="242">
        <v>466.89</v>
      </c>
      <c r="E293" s="242">
        <v>0</v>
      </c>
      <c r="F293" s="52">
        <f t="shared" si="76"/>
        <v>0</v>
      </c>
    </row>
    <row r="294" spans="1:6" ht="12.75" customHeight="1" x14ac:dyDescent="0.2">
      <c r="A294" s="53">
        <v>96</v>
      </c>
      <c r="B294" s="85" t="s">
        <v>627</v>
      </c>
      <c r="C294" s="50" t="s">
        <v>628</v>
      </c>
      <c r="D294" s="242">
        <v>559.55999999999995</v>
      </c>
      <c r="E294" s="242">
        <v>675.4</v>
      </c>
      <c r="F294" s="52">
        <f t="shared" si="76"/>
        <v>120.70198012724285</v>
      </c>
    </row>
    <row r="295" spans="1:6" ht="24" x14ac:dyDescent="0.2">
      <c r="A295" s="53">
        <v>9661</v>
      </c>
      <c r="B295" s="85" t="s">
        <v>629</v>
      </c>
      <c r="C295" s="50" t="s">
        <v>630</v>
      </c>
      <c r="D295" s="242">
        <v>559.55999999999995</v>
      </c>
      <c r="E295" s="242">
        <v>675.4</v>
      </c>
      <c r="F295" s="52">
        <f t="shared" si="76"/>
        <v>120.70198012724285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59210.520000000004</v>
      </c>
      <c r="E350" s="51">
        <f t="shared" si="95"/>
        <v>78719.33</v>
      </c>
      <c r="F350" s="52">
        <f t="shared" si="81"/>
        <v>132.9482159589208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59210.520000000004</v>
      </c>
      <c r="E363" s="51">
        <f t="shared" si="99"/>
        <v>78719.33</v>
      </c>
      <c r="F363" s="52">
        <f t="shared" si="81"/>
        <v>132.9482159589208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10004.15</v>
      </c>
      <c r="E369" s="51">
        <f t="shared" si="101"/>
        <v>2573.86</v>
      </c>
      <c r="F369" s="52">
        <f t="shared" si="81"/>
        <v>25.727922911991524</v>
      </c>
    </row>
    <row r="370" spans="1:6" ht="12.75" customHeight="1" x14ac:dyDescent="0.2">
      <c r="A370" s="53">
        <v>4221</v>
      </c>
      <c r="B370" s="85" t="s">
        <v>674</v>
      </c>
      <c r="C370" s="50" t="s">
        <v>766</v>
      </c>
      <c r="D370" s="242">
        <v>9024.15</v>
      </c>
      <c r="E370" s="242">
        <v>1509.96</v>
      </c>
      <c r="F370" s="52">
        <f t="shared" si="81"/>
        <v>16.732434633732819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980</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644</v>
      </c>
      <c r="F375" s="52" t="str">
        <f t="shared" si="81"/>
        <v>-</v>
      </c>
    </row>
    <row r="376" spans="1:6" ht="12.75" customHeight="1" x14ac:dyDescent="0.2">
      <c r="A376" s="53">
        <v>4227</v>
      </c>
      <c r="B376" s="232" t="s">
        <v>686</v>
      </c>
      <c r="C376" s="50" t="s">
        <v>773</v>
      </c>
      <c r="D376" s="242">
        <v>0</v>
      </c>
      <c r="E376" s="242">
        <v>419.9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49206.37</v>
      </c>
      <c r="E383" s="51">
        <f t="shared" si="103"/>
        <v>76145.47</v>
      </c>
      <c r="F383" s="52">
        <f t="shared" si="81"/>
        <v>154.74718009070776</v>
      </c>
    </row>
    <row r="384" spans="1:6" ht="12.75" customHeight="1" x14ac:dyDescent="0.2">
      <c r="A384" s="53">
        <v>4241</v>
      </c>
      <c r="B384" s="85" t="s">
        <v>783</v>
      </c>
      <c r="C384" s="50" t="s">
        <v>784</v>
      </c>
      <c r="D384" s="242">
        <v>49206.37</v>
      </c>
      <c r="E384" s="242">
        <v>76145.47</v>
      </c>
      <c r="F384" s="52">
        <f t="shared" si="81"/>
        <v>154.74718009070776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59210.520000000004</v>
      </c>
      <c r="E408" s="51">
        <f t="shared" si="111"/>
        <v>78719.33</v>
      </c>
      <c r="F408" s="52">
        <f t="shared" si="81"/>
        <v>132.9482159589208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2046263.66</v>
      </c>
      <c r="E412" s="51">
        <f>E6+E298</f>
        <v>2500236.6999999997</v>
      </c>
      <c r="F412" s="52">
        <f t="shared" si="81"/>
        <v>122.18546167212878</v>
      </c>
    </row>
    <row r="413" spans="1:6" ht="12.75" customHeight="1" x14ac:dyDescent="0.2">
      <c r="A413" s="53" t="s">
        <v>608</v>
      </c>
      <c r="B413" s="85" t="s">
        <v>831</v>
      </c>
      <c r="C413" s="50" t="s">
        <v>832</v>
      </c>
      <c r="D413" s="51">
        <f t="shared" ref="D413:E413" si="112">D289+D350</f>
        <v>2007134.54</v>
      </c>
      <c r="E413" s="51">
        <f t="shared" si="112"/>
        <v>2480313.98</v>
      </c>
      <c r="F413" s="52">
        <f t="shared" si="81"/>
        <v>123.57487405901549</v>
      </c>
    </row>
    <row r="414" spans="1:6" ht="12.75" customHeight="1" x14ac:dyDescent="0.2">
      <c r="A414" s="53" t="s">
        <v>608</v>
      </c>
      <c r="B414" s="85" t="s">
        <v>833</v>
      </c>
      <c r="C414" s="50" t="s">
        <v>834</v>
      </c>
      <c r="D414" s="51">
        <f t="shared" ref="D414:E414" si="113">IF(D412&gt;=D413,D412-D413,0)</f>
        <v>39129.119999999879</v>
      </c>
      <c r="E414" s="51">
        <f t="shared" si="113"/>
        <v>19922.719999999739</v>
      </c>
      <c r="F414" s="52">
        <f t="shared" si="81"/>
        <v>50.915328532815977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39315.199999999997</v>
      </c>
      <c r="F416" s="52" t="str">
        <f t="shared" si="81"/>
        <v>-</v>
      </c>
    </row>
    <row r="417" spans="1:6" ht="12.75" customHeight="1" x14ac:dyDescent="0.2">
      <c r="A417" s="60" t="s">
        <v>837</v>
      </c>
      <c r="B417" s="85" t="s">
        <v>840</v>
      </c>
      <c r="C417" s="61" t="s">
        <v>841</v>
      </c>
      <c r="D417" s="51">
        <f t="shared" ref="D417:E417" si="116">IF(D293-D292+D410-D409&gt;=0,D293-D292+D410-D409,0)</f>
        <v>466.89</v>
      </c>
      <c r="E417" s="51">
        <f t="shared" si="116"/>
        <v>0</v>
      </c>
      <c r="F417" s="52">
        <f t="shared" si="81"/>
        <v>0</v>
      </c>
    </row>
    <row r="418" spans="1:6" ht="12.75" customHeight="1" x14ac:dyDescent="0.2">
      <c r="A418" s="55" t="s">
        <v>842</v>
      </c>
      <c r="B418" s="233" t="s">
        <v>843</v>
      </c>
      <c r="C418" s="56" t="s">
        <v>844</v>
      </c>
      <c r="D418" s="62">
        <f t="shared" ref="D418:E418" si="117">D294+D411</f>
        <v>559.55999999999995</v>
      </c>
      <c r="E418" s="62">
        <f t="shared" si="117"/>
        <v>675.4</v>
      </c>
      <c r="F418" s="57">
        <f t="shared" si="81"/>
        <v>120.70198012724285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2046263.66</v>
      </c>
      <c r="E639" s="51">
        <f t="shared" si="180"/>
        <v>2500236.6999999997</v>
      </c>
      <c r="F639" s="52">
        <f t="shared" si="119"/>
        <v>122.18546167212878</v>
      </c>
    </row>
    <row r="640" spans="1:6" ht="12.75" customHeight="1" x14ac:dyDescent="0.2">
      <c r="A640" s="53" t="s">
        <v>608</v>
      </c>
      <c r="B640" s="85" t="s">
        <v>1277</v>
      </c>
      <c r="C640" s="50" t="s">
        <v>1278</v>
      </c>
      <c r="D640" s="51">
        <f t="shared" ref="D640:E640" si="181">D413+D528</f>
        <v>2007134.54</v>
      </c>
      <c r="E640" s="51">
        <f t="shared" si="181"/>
        <v>2480313.98</v>
      </c>
      <c r="F640" s="52">
        <f t="shared" si="119"/>
        <v>123.57487405901549</v>
      </c>
    </row>
    <row r="641" spans="1:6" ht="12.75" customHeight="1" x14ac:dyDescent="0.2">
      <c r="A641" s="53" t="s">
        <v>608</v>
      </c>
      <c r="B641" s="85" t="s">
        <v>1279</v>
      </c>
      <c r="C641" s="50" t="s">
        <v>1280</v>
      </c>
      <c r="D641" s="51">
        <f t="shared" ref="D641:E641" si="182">IF(D639&gt;=D640,D639-D640,0)</f>
        <v>39129.119999999879</v>
      </c>
      <c r="E641" s="51">
        <f t="shared" si="182"/>
        <v>19922.719999999739</v>
      </c>
      <c r="F641" s="52">
        <f t="shared" si="119"/>
        <v>50.915328532815977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39315.199999999997</v>
      </c>
      <c r="F643" s="52" t="str">
        <f t="shared" si="119"/>
        <v>-</v>
      </c>
    </row>
    <row r="644" spans="1:6" ht="24" x14ac:dyDescent="0.2">
      <c r="A644" s="60" t="s">
        <v>1285</v>
      </c>
      <c r="B644" s="85" t="s">
        <v>1286</v>
      </c>
      <c r="C644" s="61" t="s">
        <v>1285</v>
      </c>
      <c r="D644" s="51">
        <f t="shared" ref="D644:E644" si="185">IF(D417-D416+D638-D637&gt;=0,D417-D416+D638-D637,0)</f>
        <v>466.89</v>
      </c>
      <c r="E644" s="51">
        <f t="shared" si="185"/>
        <v>0</v>
      </c>
      <c r="F644" s="52">
        <f t="shared" si="119"/>
        <v>0</v>
      </c>
    </row>
    <row r="645" spans="1:6" ht="24" x14ac:dyDescent="0.2">
      <c r="A645" s="53" t="s">
        <v>608</v>
      </c>
      <c r="B645" s="85" t="s">
        <v>1287</v>
      </c>
      <c r="C645" s="50" t="s">
        <v>1288</v>
      </c>
      <c r="D645" s="51">
        <f t="shared" ref="D645:E645" si="186">IF(D641+D643-D642-D644&gt;=0,D641+D643-D642-D644,0)</f>
        <v>38662.22999999988</v>
      </c>
      <c r="E645" s="51">
        <f t="shared" si="186"/>
        <v>59237.919999999736</v>
      </c>
      <c r="F645" s="52">
        <f t="shared" si="119"/>
        <v>153.21909781199875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151759.88</v>
      </c>
      <c r="E647" s="243">
        <v>182545.44</v>
      </c>
      <c r="F647" s="57">
        <f t="shared" si="119"/>
        <v>120.28570396866418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75620.679999999993</v>
      </c>
      <c r="E649" s="242">
        <v>102738.75</v>
      </c>
      <c r="F649" s="52">
        <f t="shared" ref="F649:F724" si="188">IF(D649&lt;&gt;0,IF(E649/D649&gt;=100,"&gt;&gt;100",E649/D649*100),"-")</f>
        <v>135.86065346146054</v>
      </c>
    </row>
    <row r="650" spans="1:6" ht="12.75" customHeight="1" x14ac:dyDescent="0.2">
      <c r="A650" s="53" t="s">
        <v>1296</v>
      </c>
      <c r="B650" s="85" t="s">
        <v>1297</v>
      </c>
      <c r="C650" s="50" t="s">
        <v>1296</v>
      </c>
      <c r="D650" s="242">
        <v>86605.97</v>
      </c>
      <c r="E650" s="242">
        <v>132122.44</v>
      </c>
      <c r="F650" s="52">
        <f t="shared" si="188"/>
        <v>152.55581110632443</v>
      </c>
    </row>
    <row r="651" spans="1:6" ht="12.75" customHeight="1" x14ac:dyDescent="0.2">
      <c r="A651" s="53" t="s">
        <v>1298</v>
      </c>
      <c r="B651" s="85" t="s">
        <v>1299</v>
      </c>
      <c r="C651" s="50" t="s">
        <v>1298</v>
      </c>
      <c r="D651" s="242">
        <v>76726.789999999994</v>
      </c>
      <c r="E651" s="242">
        <v>144871.06</v>
      </c>
      <c r="F651" s="52">
        <f t="shared" si="188"/>
        <v>188.81418080959727</v>
      </c>
    </row>
    <row r="652" spans="1:6" ht="24" x14ac:dyDescent="0.2">
      <c r="A652" s="53">
        <v>11</v>
      </c>
      <c r="B652" s="85" t="s">
        <v>1300</v>
      </c>
      <c r="C652" s="50" t="s">
        <v>1301</v>
      </c>
      <c r="D652" s="51">
        <f t="shared" ref="D652:E652" si="189">+D649+D650-D651</f>
        <v>85499.86</v>
      </c>
      <c r="E652" s="51">
        <f t="shared" si="189"/>
        <v>89990.13</v>
      </c>
      <c r="F652" s="52">
        <f t="shared" si="188"/>
        <v>105.25178637719408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78</v>
      </c>
      <c r="E654" s="262">
        <v>77</v>
      </c>
      <c r="F654" s="52">
        <f t="shared" si="188"/>
        <v>98.71794871794873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69</v>
      </c>
      <c r="E656" s="262">
        <v>70</v>
      </c>
      <c r="F656" s="52">
        <f t="shared" si="188"/>
        <v>101.44927536231884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1735928.67</v>
      </c>
      <c r="E675" s="242">
        <v>2187616</v>
      </c>
      <c r="F675" s="52">
        <f t="shared" si="188"/>
        <v>126.01992453987178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930</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23781.599999999999</v>
      </c>
      <c r="E694" s="242">
        <v>46377.8</v>
      </c>
      <c r="F694" s="52">
        <f t="shared" si="188"/>
        <v>195.0154741480809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785</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126.18</v>
      </c>
      <c r="E710" s="242">
        <v>2364.66</v>
      </c>
      <c r="F710" s="52">
        <f t="shared" si="188"/>
        <v>1874.0370898716119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6500</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6587.36</v>
      </c>
      <c r="E716" s="242">
        <v>4620.24</v>
      </c>
      <c r="F716" s="52">
        <f t="shared" si="188"/>
        <v>70.137961186271895</v>
      </c>
    </row>
    <row r="717" spans="1:6" ht="12.75" customHeight="1" x14ac:dyDescent="0.2">
      <c r="A717" s="53">
        <v>31215</v>
      </c>
      <c r="B717" s="85" t="s">
        <v>1413</v>
      </c>
      <c r="C717" s="50" t="s">
        <v>1414</v>
      </c>
      <c r="D717" s="242">
        <v>3768.93</v>
      </c>
      <c r="E717" s="242">
        <v>3048.62</v>
      </c>
      <c r="F717" s="52">
        <f t="shared" si="188"/>
        <v>80.888209651015003</v>
      </c>
    </row>
    <row r="718" spans="1:6" ht="12.75" customHeight="1" x14ac:dyDescent="0.2">
      <c r="A718" s="53">
        <v>32121</v>
      </c>
      <c r="B718" s="85" t="s">
        <v>1415</v>
      </c>
      <c r="C718" s="50" t="s">
        <v>1416</v>
      </c>
      <c r="D718" s="242">
        <v>29371.81</v>
      </c>
      <c r="E718" s="242">
        <v>30656.78</v>
      </c>
      <c r="F718" s="52">
        <f t="shared" si="188"/>
        <v>104.37484104656811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3816</v>
      </c>
      <c r="E720" s="242">
        <v>2416</v>
      </c>
      <c r="F720" s="52">
        <f t="shared" si="188"/>
        <v>63.312368972746334</v>
      </c>
    </row>
    <row r="721" spans="1:6" ht="12.75" customHeight="1" x14ac:dyDescent="0.2">
      <c r="A721" s="53" t="s">
        <v>1421</v>
      </c>
      <c r="B721" s="85" t="s">
        <v>1422</v>
      </c>
      <c r="C721" s="50" t="s">
        <v>1421</v>
      </c>
      <c r="D721" s="242">
        <v>120.29</v>
      </c>
      <c r="E721" s="242"/>
      <c r="F721" s="52">
        <f t="shared" si="188"/>
        <v>0</v>
      </c>
    </row>
    <row r="722" spans="1:6" ht="12.75" customHeight="1" x14ac:dyDescent="0.2">
      <c r="A722" s="53" t="s">
        <v>1423</v>
      </c>
      <c r="B722" s="85" t="s">
        <v>1424</v>
      </c>
      <c r="C722" s="50" t="s">
        <v>1423</v>
      </c>
      <c r="D722" s="242">
        <v>1106.49</v>
      </c>
      <c r="E722" s="242">
        <v>1618.41</v>
      </c>
      <c r="F722" s="52">
        <f t="shared" si="188"/>
        <v>146.26521703765962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3683.64</v>
      </c>
      <c r="E725" s="242">
        <v>3268.44</v>
      </c>
      <c r="F725" s="52">
        <f t="shared" ref="F725:F979" si="190">IF(D725&lt;&gt;0,IF(E725/D725&gt;=100,"&gt;&gt;100",E725/D725*100),"-")</f>
        <v>88.728540248232733</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1680</v>
      </c>
      <c r="E823" s="242">
        <v>600</v>
      </c>
      <c r="F823" s="52">
        <f t="shared" si="190"/>
        <v>35.714285714285715</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10" zoomScaleNormal="11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2903723.38</v>
      </c>
      <c r="E6" s="229">
        <f t="shared" si="0"/>
        <v>2880948.4899999998</v>
      </c>
      <c r="F6" s="230">
        <f t="shared" ref="F6:F260" si="1">IF(D6&gt;0,IF(E6/D6&gt;=100,"&gt;&gt;100",E6/D6*100),"-")</f>
        <v>99.215665990883736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2655531.2599999998</v>
      </c>
      <c r="E7" s="104">
        <f t="shared" si="2"/>
        <v>2603603.96</v>
      </c>
      <c r="F7" s="93">
        <f t="shared" si="1"/>
        <v>98.044560770864365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274295.77</v>
      </c>
      <c r="E8" s="104">
        <f>E9+E10-E11</f>
        <v>274295.77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273240.43</v>
      </c>
      <c r="E9" s="247">
        <v>273240.43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1055.3399999999999</v>
      </c>
      <c r="E10" s="247">
        <v>1055.3399999999999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2378694.98</v>
      </c>
      <c r="E12" s="104">
        <f t="shared" si="3"/>
        <v>2326767.6800000002</v>
      </c>
      <c r="F12" s="93">
        <f t="shared" si="1"/>
        <v>97.816983663874396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2235007.12</v>
      </c>
      <c r="E13" s="104">
        <f t="shared" si="4"/>
        <v>2185405.42</v>
      </c>
      <c r="F13" s="93">
        <f t="shared" si="1"/>
        <v>97.78069163376982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3968135.69</v>
      </c>
      <c r="E15" s="247">
        <v>3968135.69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1733128.57</v>
      </c>
      <c r="E18" s="247">
        <v>1782730.27</v>
      </c>
      <c r="F18" s="93">
        <f t="shared" si="1"/>
        <v>102.86197463123004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22801.540000000008</v>
      </c>
      <c r="E19" s="104">
        <f t="shared" si="5"/>
        <v>17179.78999999995</v>
      </c>
      <c r="F19" s="93">
        <f t="shared" si="1"/>
        <v>75.344867057224846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200425.53</v>
      </c>
      <c r="E20" s="247">
        <v>200756.47</v>
      </c>
      <c r="F20" s="93">
        <f t="shared" si="1"/>
        <v>100.16511868522937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3614.52</v>
      </c>
      <c r="E21" s="247">
        <v>3614.52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18367.099999999999</v>
      </c>
      <c r="E22" s="247">
        <v>15060.81</v>
      </c>
      <c r="F22" s="93">
        <f t="shared" si="1"/>
        <v>81.998845762259691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3956.18</v>
      </c>
      <c r="E24" s="247">
        <v>3956.18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16836.53</v>
      </c>
      <c r="E25" s="247">
        <v>17480.53</v>
      </c>
      <c r="F25" s="93">
        <f t="shared" si="1"/>
        <v>103.82501619989392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34948.639999999999</v>
      </c>
      <c r="E26" s="247">
        <v>34322.01</v>
      </c>
      <c r="F26" s="93">
        <f t="shared" si="1"/>
        <v>98.206997468284897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255346.96</v>
      </c>
      <c r="E28" s="247">
        <v>258010.73</v>
      </c>
      <c r="F28" s="93">
        <f t="shared" si="1"/>
        <v>101.04319628477269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120886.32</v>
      </c>
      <c r="E35" s="104">
        <f t="shared" si="7"/>
        <v>124182.47</v>
      </c>
      <c r="F35" s="93">
        <f t="shared" si="1"/>
        <v>102.72665261048562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161300.75</v>
      </c>
      <c r="E36" s="247">
        <v>237446.22</v>
      </c>
      <c r="F36" s="93">
        <f t="shared" si="1"/>
        <v>147.20713945843403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5561.56</v>
      </c>
      <c r="E37" s="247">
        <v>5561.56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45975.99</v>
      </c>
      <c r="E40" s="247">
        <v>118825.31</v>
      </c>
      <c r="F40" s="93">
        <f t="shared" si="1"/>
        <v>258.45079138045747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211366.64</v>
      </c>
      <c r="E54" s="247">
        <v>213807.67</v>
      </c>
      <c r="F54" s="93">
        <f t="shared" si="1"/>
        <v>101.15487950227151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211366.64</v>
      </c>
      <c r="E55" s="247">
        <v>213807.67</v>
      </c>
      <c r="F55" s="93">
        <f t="shared" si="1"/>
        <v>101.15487950227151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2069.65</v>
      </c>
      <c r="E56" s="104">
        <f t="shared" si="11"/>
        <v>2069.65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2069.65</v>
      </c>
      <c r="E58" s="247">
        <v>2069.65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470.86</v>
      </c>
      <c r="E63" s="104">
        <f t="shared" si="12"/>
        <v>470.86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470.86</v>
      </c>
      <c r="E64" s="247">
        <v>470.86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248192.12</v>
      </c>
      <c r="E68" s="104">
        <f t="shared" si="13"/>
        <v>277344.52999999997</v>
      </c>
      <c r="F68" s="93">
        <f t="shared" si="1"/>
        <v>111.74590474508214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85499.86</v>
      </c>
      <c r="E69" s="104">
        <f t="shared" si="14"/>
        <v>89990.12999999999</v>
      </c>
      <c r="F69" s="93">
        <f t="shared" si="1"/>
        <v>105.25178637719405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84988.37</v>
      </c>
      <c r="E70" s="104">
        <f t="shared" si="15"/>
        <v>89633.51</v>
      </c>
      <c r="F70" s="93">
        <f t="shared" si="1"/>
        <v>105.46561841343704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84988.37</v>
      </c>
      <c r="E72" s="247">
        <v>89633.51</v>
      </c>
      <c r="F72" s="93">
        <f t="shared" si="1"/>
        <v>105.46561841343704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511.49</v>
      </c>
      <c r="E76" s="247">
        <v>356.62</v>
      </c>
      <c r="F76" s="93">
        <f t="shared" si="1"/>
        <v>69.721793192437772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10372.82</v>
      </c>
      <c r="E78" s="104">
        <f>E79+SUM(E82:E84)-E85+E86</f>
        <v>4133.5600000000004</v>
      </c>
      <c r="F78" s="93">
        <f t="shared" si="1"/>
        <v>39.849915452114281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10372.82</v>
      </c>
      <c r="E86" s="247">
        <v>4133.5600000000004</v>
      </c>
      <c r="F86" s="93">
        <f t="shared" si="1"/>
        <v>39.849915452114281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559.55999999999995</v>
      </c>
      <c r="E146" s="104">
        <f t="shared" si="26"/>
        <v>675.4</v>
      </c>
      <c r="F146" s="93">
        <f t="shared" si="1"/>
        <v>120.70198012724285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559.55999999999995</v>
      </c>
      <c r="E160" s="247">
        <v>675.4</v>
      </c>
      <c r="F160" s="93">
        <f t="shared" si="1"/>
        <v>120.70198012724285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151759.88</v>
      </c>
      <c r="E170" s="104">
        <f t="shared" si="29"/>
        <v>182545.44</v>
      </c>
      <c r="F170" s="93">
        <f t="shared" si="1"/>
        <v>120.28570396866418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151759.88</v>
      </c>
      <c r="E173" s="247">
        <v>182545.44</v>
      </c>
      <c r="F173" s="93">
        <f t="shared" si="1"/>
        <v>120.28570396866418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2903723.3800000004</v>
      </c>
      <c r="E175" s="104">
        <f t="shared" si="30"/>
        <v>2880948.4899999998</v>
      </c>
      <c r="F175" s="93">
        <f t="shared" si="1"/>
        <v>99.215665990883721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205766.18000000002</v>
      </c>
      <c r="E176" s="104">
        <f t="shared" si="31"/>
        <v>214880.03</v>
      </c>
      <c r="F176" s="93">
        <f t="shared" si="1"/>
        <v>104.42922641611949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205766.18000000002</v>
      </c>
      <c r="E177" s="104">
        <f t="shared" si="32"/>
        <v>214880.03</v>
      </c>
      <c r="F177" s="93">
        <f t="shared" si="1"/>
        <v>104.42922641611949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152082.38</v>
      </c>
      <c r="E178" s="247">
        <v>182701</v>
      </c>
      <c r="F178" s="93">
        <f t="shared" si="1"/>
        <v>120.13291743593174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43370.7</v>
      </c>
      <c r="E179" s="247">
        <v>22434.5</v>
      </c>
      <c r="F179" s="93">
        <f t="shared" si="1"/>
        <v>51.727318212525972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10313.1</v>
      </c>
      <c r="E188" s="247">
        <v>9744.5300000000007</v>
      </c>
      <c r="F188" s="93">
        <f t="shared" si="1"/>
        <v>94.486914700720448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2697957.2</v>
      </c>
      <c r="E237" s="104">
        <f t="shared" si="41"/>
        <v>2666068.46</v>
      </c>
      <c r="F237" s="93">
        <f t="shared" si="1"/>
        <v>98.818041294354103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2658735.41</v>
      </c>
      <c r="E238" s="104">
        <f t="shared" si="42"/>
        <v>2606155.14</v>
      </c>
      <c r="F238" s="93">
        <f t="shared" si="1"/>
        <v>98.022357929930308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2658735.41</v>
      </c>
      <c r="E239" s="104">
        <f t="shared" si="43"/>
        <v>2606155.14</v>
      </c>
      <c r="F239" s="93">
        <f t="shared" si="1"/>
        <v>98.022357929930308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2551057.7400000002</v>
      </c>
      <c r="E240" s="247">
        <v>2497833.4700000002</v>
      </c>
      <c r="F240" s="93">
        <f t="shared" si="1"/>
        <v>97.913639147971622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107677.67</v>
      </c>
      <c r="E241" s="247">
        <v>108321.67</v>
      </c>
      <c r="F241" s="93">
        <f t="shared" si="1"/>
        <v>100.59808129206363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38662.230000000003</v>
      </c>
      <c r="E245" s="104">
        <f t="shared" si="45"/>
        <v>59237.919999999998</v>
      </c>
      <c r="F245" s="93">
        <f t="shared" si="1"/>
        <v>153.21909781199895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38662.230000000003</v>
      </c>
      <c r="E246" s="104">
        <f t="shared" si="46"/>
        <v>59237.919999999998</v>
      </c>
      <c r="F246" s="93">
        <f t="shared" si="1"/>
        <v>153.21909781199895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38662.230000000003</v>
      </c>
      <c r="E247" s="247">
        <v>59237.919999999998</v>
      </c>
      <c r="F247" s="93">
        <f t="shared" si="1"/>
        <v>153.21909781199895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559.55999999999995</v>
      </c>
      <c r="E255" s="247">
        <v>675.4</v>
      </c>
      <c r="F255" s="93">
        <f t="shared" si="1"/>
        <v>120.70198012724285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60043.88</v>
      </c>
      <c r="E259" s="104">
        <f t="shared" si="49"/>
        <v>61864.05</v>
      </c>
      <c r="F259" s="93">
        <f t="shared" si="1"/>
        <v>103.0313997030172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60043.88</v>
      </c>
      <c r="E260" s="248">
        <v>61864.05</v>
      </c>
      <c r="F260" s="97">
        <f t="shared" si="1"/>
        <v>103.0313997030172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559.55999999999995</v>
      </c>
      <c r="E265" s="247">
        <v>675.4</v>
      </c>
      <c r="F265" s="93">
        <f t="shared" si="50"/>
        <v>120.70198012724285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10306.459999999999</v>
      </c>
      <c r="E268" s="247">
        <v>4067.2</v>
      </c>
      <c r="F268" s="93">
        <f t="shared" si="50"/>
        <v>39.46262829332283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66.36</v>
      </c>
      <c r="E269" s="247">
        <v>66.36</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205766.18</v>
      </c>
      <c r="E288" s="247">
        <v>214880.03</v>
      </c>
      <c r="F288" s="93">
        <f t="shared" si="50"/>
        <v>104.42922641611952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6.64</v>
      </c>
      <c r="E298" s="247">
        <v>6.64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10306.459999999999</v>
      </c>
      <c r="E302" s="247">
        <v>9737.89</v>
      </c>
      <c r="F302" s="93">
        <f t="shared" si="50"/>
        <v>94.483362861739138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2007134.54</v>
      </c>
      <c r="E114" s="81">
        <f t="shared" si="22"/>
        <v>2480313.98</v>
      </c>
      <c r="F114" s="63">
        <f t="shared" si="1"/>
        <v>123.57487405901549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2007134.54</v>
      </c>
      <c r="E118" s="81">
        <f t="shared" si="24"/>
        <v>2480313.98</v>
      </c>
      <c r="F118" s="63">
        <f t="shared" si="1"/>
        <v>123.57487405901549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2007134.54</v>
      </c>
      <c r="E120" s="249">
        <v>2480313.98</v>
      </c>
      <c r="F120" s="63">
        <f t="shared" si="1"/>
        <v>123.57487405901549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2007134.54</v>
      </c>
      <c r="E141" s="106">
        <f t="shared" si="28"/>
        <v>2480313.98</v>
      </c>
      <c r="F141" s="82">
        <f t="shared" si="1"/>
        <v>123.57487405901549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5640</v>
      </c>
      <c r="E5" s="107">
        <f t="shared" si="0"/>
        <v>2395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5640</v>
      </c>
      <c r="E22" s="108">
        <f t="shared" si="3"/>
        <v>2395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5640</v>
      </c>
      <c r="E23" s="108">
        <f t="shared" si="4"/>
        <v>2395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3245</v>
      </c>
      <c r="E25" s="250">
        <v>2395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2395</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205766.18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2439822.0300000003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26737.79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2334364.91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2189032.89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141959.41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1211.04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2161.5700000000002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78719.33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2430708.1799999997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27306.36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2324682.4899999998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2158414.27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162895.60999999999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1211.04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2161.5700000000002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78719.33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214880.03000000073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214880.03000000003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9737.89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205142.14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16666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Nena</cp:lastModifiedBy>
  <cp:lastPrinted>2024-09-24T08:26:57Z</cp:lastPrinted>
  <dcterms:created xsi:type="dcterms:W3CDTF">2022-04-01T05:14:30Z</dcterms:created>
  <dcterms:modified xsi:type="dcterms:W3CDTF">2025-01-30T14:31:17Z</dcterms:modified>
</cp:coreProperties>
</file>